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8445" tabRatio="694"/>
  </bookViews>
  <sheets>
    <sheet name="Synthèse pesées" sheetId="13" r:id="rId1"/>
    <sheet name="Analyse automatique" sheetId="15" r:id="rId2"/>
    <sheet name="Définitions" sheetId="14" r:id="rId3"/>
  </sheets>
  <definedNames>
    <definedName name="aa"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aaaaaaaaaaaaaaaaaa" hidden="1">{#N/A,#N/A,FALSE,"VAN_BusinessPlan";#N/A,#N/A,FALSE,"T0 Gisements";#N/A,#N/A,FALSE,"T1.CA en KF";#N/A,#N/A,FALSE,"Investissements &amp; amort";#N/A,#N/A,FALSE,"T2.Frais de Personnel";#N/A,#N/A,FALSE,"T3. Couts fixes";#N/A,#N/A,FALSE,"T4. Coûts Variables";#N/A,#N/A,FALSE,"T6. Autres frais";#N/A,#N/A,FALSE,"T7. SousTraitanceKF"}</definedName>
    <definedName name="az" hidden="1">{#N/A,#N/A,FALSE,"VAN_BusinessPlan";#N/A,#N/A,FALSE,"T0 Gisements";#N/A,#N/A,FALSE,"T1.CA en KF";#N/A,#N/A,FALSE,"Investissements &amp; amort";#N/A,#N/A,FALSE,"T2.Frais de Personnel";#N/A,#N/A,FALSE,"T3. Couts fixes";#N/A,#N/A,FALSE,"T4. Coûts Variables";#N/A,#N/A,FALSE,"T6. Autres frais";#N/A,#N/A,FALSE,"T7. SousTraitanceKF"}</definedName>
    <definedName name="DA">'Synthèse pesées'!$T$17,'Synthèse pesées'!$T$18,'Synthèse pesées'!$T$21,'Synthèse pesées'!$T$23</definedName>
    <definedName name="dddd"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ddddddddddd" hidden="1">{#N/A,#N/A,FALSE,"VAN_BusinessPlan";#N/A,#N/A,FALSE,"T0 Gisements";#N/A,#N/A,FALSE,"T1.CA en KF";#N/A,#N/A,FALSE,"Investissements &amp; amort";#N/A,#N/A,FALSE,"T2.Frais de Personnel";#N/A,#N/A,FALSE,"T3. Couts fixes";#N/A,#N/A,FALSE,"T4. Coûts Variables";#N/A,#N/A,FALSE,"T6. Autres frais";#N/A,#N/A,FALSE,"T7. SousTraitanceKF"}</definedName>
    <definedName name="eeeeeeeeeeeeeeee"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ffffffffffffffff"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ffffffffffffffffffrrrr" hidden="1">{#N/A,#N/A,FALSE,"VAN_BusinessPlan";#N/A,#N/A,FALSE,"T0 Gisements";#N/A,#N/A,FALSE,"T1.CA en KF";#N/A,#N/A,FALSE,"Investissements &amp; amort";#N/A,#N/A,FALSE,"T2.Frais de Personnel";#N/A,#N/A,FALSE,"T3. Couts fixes";#N/A,#N/A,FALSE,"T4. Coûts Variables";#N/A,#N/A,FALSE,"T6. Autres frais";#N/A,#N/A,FALSE,"T7. SousTraitanceKF"}</definedName>
    <definedName name="gggggggggggggg"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hlk" hidden="1">{#N/A,#N/A,FALSE,"VAN_BusinessPlan";#N/A,#N/A,FALSE,"T0 Gisements";#N/A,#N/A,FALSE,"T1.CA en KF";#N/A,#N/A,FALSE,"Investissements &amp; amort";#N/A,#N/A,FALSE,"T2.Frais de Personnel";#N/A,#N/A,FALSE,"T3. Couts fixes";#N/A,#N/A,FALSE,"T4. Coûts Variables";#N/A,#N/A,FALSE,"T6. Autres frais";#N/A,#N/A,FALSE,"T7. SousTraitanceKF"}</definedName>
    <definedName name="kkkkkkkkkkkiiiiiiiiiiiiiiiiiii" hidden="1">{#N/A,#N/A,FALSE,"VAN_BusinessPlan";#N/A,#N/A,FALSE,"T0 Gisements";#N/A,#N/A,FALSE,"T1.CA en KF";#N/A,#N/A,FALSE,"Investissements &amp; amort";#N/A,#N/A,FALSE,"T2.Frais de Personnel";#N/A,#N/A,FALSE,"T3. Couts fixes";#N/A,#N/A,FALSE,"T4. Coûts Variables";#N/A,#N/A,FALSE,"T6. Autres frais";#N/A,#N/A,FALSE,"T7. SousTraitanceKF"}</definedName>
    <definedName name="km"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MK"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qsssssssqs"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ssssssssssssssss"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édition._.de._.synthèse." hidden="1">{#N/A,#N/A,FALSE,"VAN_BusinessPlan";#N/A,#N/A,FALSE,"T0 Gisements";#N/A,#N/A,FALSE,"T1.CA en KF";#N/A,#N/A,FALSE,"Investissements &amp; amort";#N/A,#N/A,FALSE,"T2.Frais de Personnel";#N/A,#N/A,FALSE,"T3. Couts fixes";#N/A,#N/A,FALSE,"T4. Coûts Variables";#N/A,#N/A,FALSE,"T6. Autres frais";#N/A,#N/A,FALSE,"T7. SousTraitanceKF"}</definedName>
    <definedName name="wrn.totalité."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XX" hidden="1">{#N/A,#N/A,FALSE,"VAN_BusinessPlan";#N/A,#N/A,FALSE,"T0 Gisements";#N/A,#N/A,FALSE,"T1.CA en KF";#N/A,#N/A,FALSE,"Investissements &amp; amort";#N/A,#N/A,FALSE,"T2.Frais de Personnel";#N/A,#N/A,FALSE,"T3. Couts fixes";#N/A,#N/A,FALSE,"T4. Coûts Variables";#N/A,#N/A,FALSE,"T6. Autres frais";#N/A,#N/A,FALSE,"T7. SousTraitanceKF"}</definedName>
    <definedName name="xxxx"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ZZZ" hidden="1">{#N/A,#N/A,FALSE,"VAN_BusinessPlan";#N/A,#N/A,FALSE,"T0 Gisements";#N/A,#N/A,FALSE,"T1.CA en KF";#N/A,#N/A,FALSE,"Investissements &amp; amort";#N/A,#N/A,FALSE,"T2.Frais de Personnel";#N/A,#N/A,FALSE,"T3. Couts fixes";#N/A,#N/A,FALSE,"T4. Coûts Variables";#N/A,#N/A,FALSE,"T6. Autres frais";#N/A,#N/A,FALSE,"T7. SousTraitanceKF"}</definedName>
  </definedNames>
  <calcPr calcId="152511"/>
</workbook>
</file>

<file path=xl/calcChain.xml><?xml version="1.0" encoding="utf-8"?>
<calcChain xmlns="http://schemas.openxmlformats.org/spreadsheetml/2006/main">
  <c r="A30" i="15" l="1"/>
  <c r="H28" i="15"/>
  <c r="H23" i="15"/>
  <c r="H19" i="15"/>
  <c r="A23" i="15"/>
  <c r="A19" i="15" l="1"/>
  <c r="F13" i="15"/>
  <c r="A13" i="15"/>
  <c r="R28" i="13" l="1"/>
  <c r="S32" i="13" l="1"/>
  <c r="S31" i="13"/>
  <c r="S30" i="13"/>
  <c r="L22" i="15" s="1"/>
  <c r="S29" i="13"/>
  <c r="S28" i="13"/>
  <c r="L18" i="15" s="1"/>
  <c r="S22" i="13"/>
  <c r="S21" i="13"/>
  <c r="S20" i="13"/>
  <c r="E22" i="15" s="1"/>
  <c r="S19" i="13"/>
  <c r="S18" i="13"/>
  <c r="E18" i="15" s="1"/>
  <c r="S17" i="13"/>
  <c r="E12" i="15" s="1"/>
  <c r="F12" i="15" s="1"/>
  <c r="R18" i="13"/>
  <c r="E17" i="15" s="1"/>
  <c r="R17" i="13"/>
  <c r="E11" i="15" s="1"/>
  <c r="R32" i="13"/>
  <c r="R31" i="13"/>
  <c r="R30" i="13"/>
  <c r="L21" i="15" s="1"/>
  <c r="R29" i="13"/>
  <c r="L17" i="15"/>
  <c r="R22" i="13"/>
  <c r="R21" i="13"/>
  <c r="R20" i="13"/>
  <c r="E21" i="15" s="1"/>
  <c r="R19" i="13"/>
  <c r="R15" i="13"/>
  <c r="R14" i="13"/>
  <c r="S14" i="13"/>
  <c r="S15" i="13"/>
  <c r="R13" i="13"/>
  <c r="S13" i="13"/>
  <c r="L23" i="15" l="1"/>
  <c r="E19" i="15"/>
  <c r="L19" i="15"/>
  <c r="E23" i="15"/>
  <c r="F11" i="15"/>
  <c r="E13" i="15"/>
  <c r="F22" i="15"/>
  <c r="F21" i="15"/>
  <c r="F17" i="15"/>
  <c r="T14" i="13"/>
  <c r="L26" i="15"/>
  <c r="E27" i="15"/>
  <c r="F27" i="15" s="1"/>
  <c r="E29" i="15"/>
  <c r="F29" i="15" s="1"/>
  <c r="L27" i="15"/>
  <c r="M27" i="15" s="1"/>
  <c r="E28" i="15"/>
  <c r="F28" i="15" s="1"/>
  <c r="E26" i="15"/>
  <c r="T15" i="13"/>
  <c r="M17" i="15"/>
  <c r="M21" i="15"/>
  <c r="F18" i="15"/>
  <c r="M18" i="15"/>
  <c r="M22" i="15"/>
  <c r="T13" i="13"/>
  <c r="E30" i="15" l="1"/>
  <c r="F30" i="15" s="1"/>
  <c r="F26" i="15"/>
  <c r="L28" i="15"/>
  <c r="M28" i="15" s="1"/>
  <c r="M23" i="15"/>
  <c r="M19" i="15"/>
  <c r="F19" i="15"/>
  <c r="F23" i="15"/>
  <c r="M26" i="15"/>
  <c r="C23" i="13"/>
  <c r="E33" i="13"/>
  <c r="D33" i="13"/>
  <c r="C33" i="13"/>
  <c r="T32" i="13"/>
  <c r="T29" i="13" l="1"/>
  <c r="T28" i="13"/>
  <c r="T30" i="13"/>
  <c r="T19" i="13"/>
  <c r="T18" i="13"/>
  <c r="S23" i="13"/>
  <c r="T20" i="13"/>
  <c r="T22" i="13"/>
  <c r="T17" i="13"/>
  <c r="P33" i="13"/>
  <c r="O33" i="13"/>
  <c r="N33" i="13"/>
  <c r="M33" i="13"/>
  <c r="L33" i="13"/>
  <c r="K33" i="13"/>
  <c r="J33" i="13"/>
  <c r="F4" i="15" l="1"/>
  <c r="E4" i="15"/>
  <c r="I33" i="13"/>
  <c r="H33" i="13"/>
  <c r="G33" i="13"/>
  <c r="F33" i="13"/>
  <c r="M4" i="15" l="1"/>
  <c r="R23" i="13"/>
  <c r="T21" i="13"/>
  <c r="T23" i="13" l="1"/>
  <c r="E23" i="13"/>
  <c r="D23" i="13"/>
  <c r="F23" i="13"/>
  <c r="G23" i="13"/>
  <c r="H23" i="13"/>
  <c r="I23" i="13"/>
  <c r="J23" i="13"/>
  <c r="K23" i="13"/>
  <c r="L23" i="13"/>
  <c r="M23" i="13"/>
  <c r="N23" i="13"/>
  <c r="O23" i="13"/>
  <c r="P23" i="13"/>
  <c r="T31" i="13" l="1"/>
  <c r="R33" i="13"/>
  <c r="S33" i="13"/>
  <c r="E5" i="15" l="1"/>
  <c r="T33" i="13"/>
  <c r="M5" i="15" l="1"/>
  <c r="M6" i="15" s="1"/>
  <c r="F5" i="15"/>
</calcChain>
</file>

<file path=xl/sharedStrings.xml><?xml version="1.0" encoding="utf-8"?>
<sst xmlns="http://schemas.openxmlformats.org/spreadsheetml/2006/main" count="143" uniqueCount="84">
  <si>
    <t>Cet outil a été réalisé à destination des EHPAD dans le cadre du projet "Maison Gourmande et Responsable".</t>
  </si>
  <si>
    <t>Nombre de repas servis dans les chambres, concernées par la pesée des déchets alimentaires</t>
  </si>
  <si>
    <t>Nombre de repas par an (hors repas livrés)</t>
  </si>
  <si>
    <t>Nombre de repas livrés par an</t>
  </si>
  <si>
    <t>LUNDI</t>
  </si>
  <si>
    <t>MARDI</t>
  </si>
  <si>
    <t>MERCREDI</t>
  </si>
  <si>
    <t>JEUDI</t>
  </si>
  <si>
    <t>VENDREDI</t>
  </si>
  <si>
    <t>Midi</t>
  </si>
  <si>
    <t>Soir</t>
  </si>
  <si>
    <t>DONNÉES DE PESÉES</t>
  </si>
  <si>
    <t>Déchets alimentaires des retours assiettes en kg (hors potage)</t>
  </si>
  <si>
    <t>SAMEDI</t>
  </si>
  <si>
    <t>DIMANCHE</t>
  </si>
  <si>
    <t>Résultats principaux</t>
  </si>
  <si>
    <t>TOTAL</t>
  </si>
  <si>
    <t xml:space="preserve">Potage préparé, sorti et non servi 
en kg </t>
  </si>
  <si>
    <t xml:space="preserve">Restes de potage dans les retours assiettes en kg </t>
  </si>
  <si>
    <t>Pesée en chambres des résidents uniquement</t>
  </si>
  <si>
    <t xml:space="preserve">Merci de préciser l'organisation de pesée : 
</t>
  </si>
  <si>
    <t>Remplir le tableau de synthèse 1</t>
  </si>
  <si>
    <t>Remplir les tableaux de synthèse 1 et 2</t>
  </si>
  <si>
    <t>Cochez votre organisation de pesée :</t>
  </si>
  <si>
    <r>
      <t>SYNTH</t>
    </r>
    <r>
      <rPr>
        <b/>
        <sz val="28"/>
        <rFont val="Calibri"/>
        <family val="2"/>
      </rPr>
      <t>È</t>
    </r>
    <r>
      <rPr>
        <b/>
        <sz val="28"/>
        <rFont val="Calibri"/>
        <family val="2"/>
        <scheme val="minor"/>
      </rPr>
      <t>SE DE LA CAMPAGNE DE PES</t>
    </r>
    <r>
      <rPr>
        <b/>
        <sz val="28"/>
        <rFont val="Calibri"/>
        <family val="2"/>
      </rPr>
      <t>É</t>
    </r>
    <r>
      <rPr>
        <b/>
        <sz val="28"/>
        <rFont val="Calibri"/>
        <family val="2"/>
        <scheme val="minor"/>
      </rPr>
      <t>ES DES D</t>
    </r>
    <r>
      <rPr>
        <b/>
        <sz val="28"/>
        <rFont val="Calibri"/>
        <family val="2"/>
      </rPr>
      <t>É</t>
    </r>
    <r>
      <rPr>
        <b/>
        <sz val="28"/>
        <rFont val="Calibri"/>
        <family val="2"/>
        <scheme val="minor"/>
      </rPr>
      <t>CHETS ALIMENTAIRES</t>
    </r>
  </si>
  <si>
    <t>Nombre de jours de pesées</t>
  </si>
  <si>
    <t>Nombre total de repas préparés</t>
  </si>
  <si>
    <t>OPTION : Tri du pain à part en kg</t>
  </si>
  <si>
    <t>Nombre de repas servis dans la ou les salle(s) à manger, concernée(s) par la pesée des déchets alimentaires</t>
  </si>
  <si>
    <t>Pesée en salle(s) à manger uniquement</t>
  </si>
  <si>
    <t>Déchets de préparation des repas en kg</t>
  </si>
  <si>
    <t>Total des repas
(soir)</t>
  </si>
  <si>
    <t>Total en kg (midi)</t>
  </si>
  <si>
    <t>Pesée unique</t>
  </si>
  <si>
    <t>Pesée séparée</t>
  </si>
  <si>
    <r>
      <t xml:space="preserve">Pesée mélangée
des salles à manger </t>
    </r>
    <r>
      <rPr>
        <b/>
        <sz val="12"/>
        <color theme="1"/>
        <rFont val="Calibri"/>
        <family val="2"/>
        <scheme val="minor"/>
      </rPr>
      <t>ET</t>
    </r>
    <r>
      <rPr>
        <b/>
        <sz val="11"/>
        <color theme="1"/>
        <rFont val="Calibri"/>
        <family val="2"/>
        <scheme val="minor"/>
      </rPr>
      <t xml:space="preserve"> des chambres</t>
    </r>
  </si>
  <si>
    <t>TOTAL des repas 
(midi &amp; soir)</t>
  </si>
  <si>
    <t>Total des repas 
(midi)</t>
  </si>
  <si>
    <t>Total en kg 
(soir)</t>
  </si>
  <si>
    <t>Les tableaux de synthèse consistent à reporter la somme de vos résultats de pesées des 5 jours consécutifs maximum.</t>
  </si>
  <si>
    <r>
      <rPr>
        <b/>
        <sz val="16"/>
        <color theme="0"/>
        <rFont val="Calibri"/>
        <family val="2"/>
        <scheme val="minor"/>
      </rPr>
      <t>R</t>
    </r>
    <r>
      <rPr>
        <b/>
        <sz val="16"/>
        <color theme="0"/>
        <rFont val="Calibri"/>
        <family val="2"/>
      </rPr>
      <t>ÉSULTATS</t>
    </r>
  </si>
  <si>
    <t>TABLEAU SYNTHÈSE 2 
(À REMPLIR UNIQUEMENT DANS LE CAS DE L'OPTION DE PESÉE SÉPARÉE AVEC LES DONNÉES EN CHAMBRES)</t>
  </si>
  <si>
    <t>Estimation du coût du gaspillage alimentaire</t>
  </si>
  <si>
    <t xml:space="preserve"> Déchets de préparation des repas</t>
  </si>
  <si>
    <r>
      <t>TABLEAU DE SYNTH</t>
    </r>
    <r>
      <rPr>
        <b/>
        <sz val="18"/>
        <rFont val="Calibri"/>
        <family val="2"/>
      </rPr>
      <t>È</t>
    </r>
    <r>
      <rPr>
        <b/>
        <sz val="18"/>
        <rFont val="Calibri"/>
        <family val="2"/>
        <scheme val="minor"/>
      </rPr>
      <t xml:space="preserve">SE 1  </t>
    </r>
  </si>
  <si>
    <r>
      <t xml:space="preserve">Pesée séparée
Salles à manger =&gt; </t>
    </r>
    <r>
      <rPr>
        <b/>
        <u/>
        <sz val="11"/>
        <color theme="1"/>
        <rFont val="Calibri"/>
        <family val="2"/>
        <scheme val="minor"/>
      </rPr>
      <t>Remplir Tableau de synthèse 1</t>
    </r>
    <r>
      <rPr>
        <b/>
        <sz val="11"/>
        <color theme="1"/>
        <rFont val="Calibri"/>
        <family val="2"/>
        <scheme val="minor"/>
      </rPr>
      <t xml:space="preserve">
Chambres =&gt;</t>
    </r>
    <r>
      <rPr>
        <b/>
        <u/>
        <sz val="11"/>
        <color theme="1"/>
        <rFont val="Calibri"/>
        <family val="2"/>
        <scheme val="minor"/>
      </rPr>
      <t xml:space="preserve"> Remplir Tableau de synthèse 2</t>
    </r>
  </si>
  <si>
    <t>Nourriture préparée, sortie et non servie en chambres en kg  (hors potage)</t>
  </si>
  <si>
    <t xml:space="preserve">Potage préparé, sorti et non servi en chambres  en kg </t>
  </si>
  <si>
    <t>Déchets alimentaires des retours assiettes en chambres en kg (hors potage)</t>
  </si>
  <si>
    <t xml:space="preserve">Restes de potage dans les retours assiettes en chambres en kg </t>
  </si>
  <si>
    <t>OPTION : Tri du pain à part en chambres en kg</t>
  </si>
  <si>
    <t>TOTAL en kg 
(midi &amp; soir)</t>
  </si>
  <si>
    <t>Nourriture préparée, sortie et non servie 
en kg  (hors potage)</t>
  </si>
  <si>
    <t xml:space="preserve">Les déchets alimentaires de préparation des repas ne sont pas considérés comme du gaspillage alimentaire. </t>
  </si>
  <si>
    <t xml:space="preserve">Estimation du gaspillage alimentaire </t>
  </si>
  <si>
    <t>Nourriture préparée, sortie et non servie (hors potage)</t>
  </si>
  <si>
    <t>Retours assiettes (hors potage)</t>
  </si>
  <si>
    <r>
      <t xml:space="preserve">Détails de la pesée du potage 
</t>
    </r>
    <r>
      <rPr>
        <i/>
        <sz val="14"/>
        <color theme="0"/>
        <rFont val="Calibri"/>
        <family val="2"/>
        <scheme val="minor"/>
      </rPr>
      <t>Tableaux de synthèse 1+2</t>
    </r>
  </si>
  <si>
    <r>
      <t xml:space="preserve">Détails de la pesée du pain (OPTION)
</t>
    </r>
    <r>
      <rPr>
        <i/>
        <sz val="14"/>
        <color theme="0"/>
        <rFont val="Calibri"/>
        <family val="2"/>
        <scheme val="minor"/>
      </rPr>
      <t>Tableaux de synthèse 1+2</t>
    </r>
  </si>
  <si>
    <t>Définitions</t>
  </si>
  <si>
    <t>Déchets alimentaires</t>
  </si>
  <si>
    <t>Gaspillage alimentaire</t>
  </si>
  <si>
    <t>Le calcul des déchets alimentaires comprend la totalité des déchets de préparation des repas, de la nourriture préparée, sortie et non servie, la totalité des retours assiettes (y compris le pain). Le potage est exclu de ce calcul car il est rarement versé dans le conteneur de déchets.</t>
  </si>
  <si>
    <t>Total en
kg</t>
  </si>
  <si>
    <r>
      <t xml:space="preserve">Détails des données des pesées en chambres
</t>
    </r>
    <r>
      <rPr>
        <sz val="11"/>
        <color theme="0"/>
        <rFont val="Calibri"/>
        <family val="2"/>
        <scheme val="minor"/>
      </rPr>
      <t>(Si choix d'une pesée séparée en salle à manger et en chambres)</t>
    </r>
    <r>
      <rPr>
        <b/>
        <sz val="14"/>
        <color theme="0"/>
        <rFont val="Calibri"/>
        <family val="2"/>
        <scheme val="minor"/>
      </rPr>
      <t xml:space="preserve">
</t>
    </r>
    <r>
      <rPr>
        <i/>
        <sz val="14"/>
        <color theme="0"/>
        <rFont val="Calibri"/>
        <family val="2"/>
        <scheme val="minor"/>
      </rPr>
      <t>Tableau de synthèse 2</t>
    </r>
  </si>
  <si>
    <r>
      <t>Estimation</t>
    </r>
    <r>
      <rPr>
        <b/>
        <sz val="11"/>
        <rFont val="Calibri"/>
        <family val="2"/>
        <scheme val="minor"/>
      </rPr>
      <t xml:space="preserve"> de la </t>
    </r>
    <r>
      <rPr>
        <b/>
        <sz val="11"/>
        <color theme="1"/>
        <rFont val="Calibri"/>
        <family val="2"/>
        <scheme val="minor"/>
      </rPr>
      <t>quantité de déchets alimentaires</t>
    </r>
  </si>
  <si>
    <t>Au-delà de 10T/an, l'établissement a l'obligation de mettre en place un tri et une valorisation de ses biodéchets via du compostage ou de la méthanisation.</t>
  </si>
  <si>
    <t>Poids moyen en
g/pers/repas</t>
  </si>
  <si>
    <t>Total en 
kg</t>
  </si>
  <si>
    <t xml:space="preserve">Soir </t>
  </si>
  <si>
    <r>
      <t xml:space="preserve">Potage </t>
    </r>
    <r>
      <rPr>
        <b/>
        <sz val="11"/>
        <rFont val="Calibri"/>
        <family val="2"/>
        <scheme val="minor"/>
      </rPr>
      <t xml:space="preserve">préparé, sorti et non servi </t>
    </r>
    <r>
      <rPr>
        <sz val="11"/>
        <rFont val="Calibri"/>
        <family val="2"/>
        <scheme val="minor"/>
      </rPr>
      <t>le midi</t>
    </r>
  </si>
  <si>
    <r>
      <t xml:space="preserve">Potage </t>
    </r>
    <r>
      <rPr>
        <b/>
        <sz val="11"/>
        <rFont val="Calibri"/>
        <family val="2"/>
        <scheme val="minor"/>
      </rPr>
      <t>préparé, sorti et non servi</t>
    </r>
    <r>
      <rPr>
        <sz val="11"/>
        <rFont val="Calibri"/>
        <family val="2"/>
        <scheme val="minor"/>
      </rPr>
      <t xml:space="preserve"> le soir</t>
    </r>
  </si>
  <si>
    <r>
      <t xml:space="preserve">Potage dans </t>
    </r>
    <r>
      <rPr>
        <b/>
        <sz val="11"/>
        <rFont val="Calibri"/>
        <family val="2"/>
        <scheme val="minor"/>
      </rPr>
      <t>les retours assiettes</t>
    </r>
    <r>
      <rPr>
        <sz val="11"/>
        <rFont val="Calibri"/>
        <family val="2"/>
        <scheme val="minor"/>
      </rPr>
      <t xml:space="preserve">  le midi</t>
    </r>
  </si>
  <si>
    <r>
      <t xml:space="preserve">Potage dans </t>
    </r>
    <r>
      <rPr>
        <b/>
        <sz val="11"/>
        <rFont val="Calibri"/>
        <family val="2"/>
        <scheme val="minor"/>
      </rPr>
      <t xml:space="preserve">les retours assiettes </t>
    </r>
    <r>
      <rPr>
        <sz val="11"/>
        <rFont val="Calibri"/>
        <family val="2"/>
        <scheme val="minor"/>
      </rPr>
      <t xml:space="preserve"> le soir</t>
    </r>
  </si>
  <si>
    <t>Pain jeté le midi</t>
  </si>
  <si>
    <t>Pain jeté le soir</t>
  </si>
  <si>
    <r>
      <t xml:space="preserve">Le </t>
    </r>
    <r>
      <rPr>
        <b/>
        <sz val="11"/>
        <color theme="1"/>
        <rFont val="Calibri"/>
        <family val="2"/>
        <scheme val="minor"/>
      </rPr>
      <t>total du gaspillage alimentaire, en kg</t>
    </r>
    <r>
      <rPr>
        <sz val="11"/>
        <color theme="1"/>
        <rFont val="Calibri"/>
        <family val="2"/>
        <scheme val="minor"/>
      </rPr>
      <t xml:space="preserve">, est la somme du gaspillage alimentaire sur la campagne de pesée (voir onglet "Définitions"). </t>
    </r>
    <r>
      <rPr>
        <b/>
        <sz val="11"/>
        <color theme="1"/>
        <rFont val="Calibri"/>
        <family val="2"/>
        <scheme val="minor"/>
      </rPr>
      <t>Puis, pour avoir une estimation en grammes par personne et par repas</t>
    </r>
    <r>
      <rPr>
        <sz val="11"/>
        <color theme="1"/>
        <rFont val="Calibri"/>
        <family val="2"/>
        <scheme val="minor"/>
      </rPr>
      <t>, on divise ce total par le nombre de repas servis en salle et en chambres sur la campagne de pesée.</t>
    </r>
  </si>
  <si>
    <r>
      <t>Le</t>
    </r>
    <r>
      <rPr>
        <b/>
        <sz val="11"/>
        <color theme="1"/>
        <rFont val="Calibri"/>
        <family val="2"/>
        <scheme val="minor"/>
      </rPr>
      <t xml:space="preserve"> total des déchets alimentaires, en kg</t>
    </r>
    <r>
      <rPr>
        <sz val="11"/>
        <color theme="1"/>
        <rFont val="Calibri"/>
        <family val="2"/>
        <scheme val="minor"/>
      </rPr>
      <t xml:space="preserve">, est la somme des déchets alimentaires sur la semaine de pesée (voir onglet "Définitions"). </t>
    </r>
    <r>
      <rPr>
        <b/>
        <sz val="11"/>
        <color theme="1"/>
        <rFont val="Calibri"/>
        <family val="2"/>
        <scheme val="minor"/>
      </rPr>
      <t>Puis, pour avoir une estimation en grammes par personne et par repas</t>
    </r>
    <r>
      <rPr>
        <sz val="11"/>
        <color theme="1"/>
        <rFont val="Calibri"/>
        <family val="2"/>
        <scheme val="minor"/>
      </rPr>
      <t>, on divise ce total par le nombre de repas sur la campagne :
-  le nombre de repas préparés (déchets de préparation des repas)
- et le nombre de repas servis en salle et en chambres (déchets de nourriture préparée, sortie, non servie et les retours assiettes).</t>
    </r>
  </si>
  <si>
    <r>
      <t xml:space="preserve">RÉSULTATS 
</t>
    </r>
    <r>
      <rPr>
        <b/>
        <i/>
        <sz val="12"/>
        <color theme="1"/>
        <rFont val="Calibri"/>
        <family val="2"/>
        <scheme val="minor"/>
      </rPr>
      <t>(Calculés automatiquement. Ne pas reporter dans l'autodiagnostic.)</t>
    </r>
  </si>
  <si>
    <r>
      <t xml:space="preserve">Détails de la campagne de pesée
</t>
    </r>
    <r>
      <rPr>
        <i/>
        <sz val="14"/>
        <color theme="0"/>
        <rFont val="Calibri"/>
        <family val="2"/>
        <scheme val="minor"/>
      </rPr>
      <t>Tableau de synthèse 1</t>
    </r>
  </si>
  <si>
    <r>
      <t>Déchets alimentaires</t>
    </r>
    <r>
      <rPr>
        <b/>
        <sz val="11"/>
        <color rgb="FFFF0000"/>
        <rFont val="Calibri"/>
        <family val="2"/>
        <scheme val="minor"/>
      </rPr>
      <t xml:space="preserve"> </t>
    </r>
    <r>
      <rPr>
        <b/>
        <sz val="11"/>
        <rFont val="Calibri"/>
        <family val="2"/>
        <scheme val="minor"/>
      </rPr>
      <t>sur la campagne de pesée</t>
    </r>
  </si>
  <si>
    <t>Gaspillage alimentaire sur la campagne de pesée</t>
  </si>
  <si>
    <t>Moyenne nationale du gaspillage alimentaire en EHPAD (enquête ADEME 2020)</t>
  </si>
  <si>
    <t>Le calcul du gaspillage alimentaire prend en compte la totalité de la nourriture préparée, sortie mais non servie, ainsi que le pain et le potage non consommés. Concernant les restes de retours assiettes, le calcul du gaspillage alimentaire prend en compte 80% de ces restes, car 20% sont considérés comme des déchets inévitables (type os de poulet, peau de melon).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</si>
</sst>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0\ &quot;€&quot;_-;\-* #,##0\ &quot;€&quot;_-;_-* &quot;-&quot;\ &quot;€&quot;_-;_-@_-"/>
    <numFmt numFmtId="164" formatCode="#,##0&quot; repas&quot;"/>
    <numFmt numFmtId="165" formatCode="#,##0.00&quot; kg&quot;"/>
    <numFmt numFmtId="166" formatCode="##,#00&quot;  tonnes/an &quot;"/>
    <numFmt numFmtId="167" formatCode="0.0"/>
    <numFmt numFmtId="168" formatCode="#,##0.00&quot; Kg&quot;"/>
    <numFmt numFmtId="169" formatCode="#,##0.0"/>
    <numFmt numFmtId="170" formatCode="##,#00&quot; g/pers/repas &quot;"/>
  </numFmts>
  <fonts count="38">
    <font>
      <sz val="11"/>
      <color theme="1"/>
      <name val="Calibri"/>
      <family val="2"/>
      <scheme val="minor"/>
    </font>
    <font>
      <sz val="11"/>
      <color theme="1"/>
      <name val="Arial Nova"/>
      <family val="2"/>
    </font>
    <font>
      <b/>
      <sz val="11"/>
      <color theme="1"/>
      <name val="Calibri"/>
      <family val="2"/>
      <scheme val="minor"/>
    </font>
    <font>
      <sz val="10"/>
      <name val="Arial"/>
      <family val="2"/>
    </font>
    <font>
      <b/>
      <sz val="14"/>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i/>
      <sz val="11"/>
      <color rgb="FF7F7F7F"/>
      <name val="Calibri"/>
      <family val="2"/>
      <scheme val="minor"/>
    </font>
    <font>
      <b/>
      <sz val="14"/>
      <name val="Calibri"/>
      <family val="2"/>
      <scheme val="minor"/>
    </font>
    <font>
      <b/>
      <sz val="18"/>
      <name val="Calibri"/>
      <family val="2"/>
      <scheme val="minor"/>
    </font>
    <font>
      <sz val="11"/>
      <color theme="0"/>
      <name val="Calibri"/>
      <family val="2"/>
      <scheme val="minor"/>
    </font>
    <font>
      <b/>
      <sz val="28"/>
      <color theme="1"/>
      <name val="Calibri"/>
      <family val="2"/>
      <scheme val="minor"/>
    </font>
    <font>
      <b/>
      <sz val="48"/>
      <color theme="1"/>
      <name val="Calibri"/>
      <family val="2"/>
      <scheme val="minor"/>
    </font>
    <font>
      <u/>
      <sz val="11"/>
      <color theme="10"/>
      <name val="Calibri"/>
      <family val="2"/>
      <scheme val="minor"/>
    </font>
    <font>
      <u/>
      <sz val="16"/>
      <color theme="10"/>
      <name val="Calibri"/>
      <family val="2"/>
      <scheme val="minor"/>
    </font>
    <font>
      <b/>
      <sz val="12"/>
      <color theme="0"/>
      <name val="Calibri"/>
      <family val="2"/>
      <scheme val="minor"/>
    </font>
    <font>
      <b/>
      <sz val="11"/>
      <name val="Calibri"/>
      <family val="2"/>
    </font>
    <font>
      <b/>
      <sz val="16"/>
      <color theme="0"/>
      <name val="Calibri"/>
      <family val="2"/>
      <scheme val="minor"/>
    </font>
    <font>
      <b/>
      <sz val="16"/>
      <color rgb="FFFF0000"/>
      <name val="Calibri"/>
      <family val="2"/>
      <scheme val="minor"/>
    </font>
    <font>
      <b/>
      <sz val="16"/>
      <color theme="0"/>
      <name val="Calibri"/>
      <family val="2"/>
    </font>
    <font>
      <b/>
      <i/>
      <sz val="12"/>
      <color theme="1"/>
      <name val="Calibri"/>
      <family val="2"/>
      <scheme val="minor"/>
    </font>
    <font>
      <b/>
      <sz val="11"/>
      <color theme="0"/>
      <name val="Calibri"/>
      <family val="2"/>
      <scheme val="minor"/>
    </font>
    <font>
      <b/>
      <sz val="14"/>
      <color rgb="FFFF0000"/>
      <name val="Arial"/>
      <family val="2"/>
    </font>
    <font>
      <b/>
      <sz val="28"/>
      <name val="Calibri"/>
      <family val="2"/>
      <scheme val="minor"/>
    </font>
    <font>
      <b/>
      <sz val="28"/>
      <name val="Calibri"/>
      <family val="2"/>
    </font>
    <font>
      <sz val="11"/>
      <name val="Calibri"/>
      <family val="2"/>
      <scheme val="minor"/>
    </font>
    <font>
      <b/>
      <sz val="18"/>
      <name val="Calibri"/>
      <family val="2"/>
    </font>
    <font>
      <sz val="9"/>
      <name val="Calibri"/>
      <family val="2"/>
      <scheme val="minor"/>
    </font>
    <font>
      <b/>
      <sz val="18"/>
      <color rgb="FFFF0000"/>
      <name val="Arial"/>
      <family val="2"/>
    </font>
    <font>
      <b/>
      <sz val="12"/>
      <color theme="1"/>
      <name val="Calibri"/>
      <family val="2"/>
      <scheme val="minor"/>
    </font>
    <font>
      <b/>
      <sz val="22"/>
      <color rgb="FFFF0000"/>
      <name val="Arial Nova"/>
      <family val="2"/>
    </font>
    <font>
      <b/>
      <sz val="11"/>
      <color theme="0" tint="-0.34998626667073579"/>
      <name val="Calibri"/>
      <family val="2"/>
      <scheme val="minor"/>
    </font>
    <font>
      <b/>
      <u/>
      <sz val="11"/>
      <color theme="1"/>
      <name val="Calibri"/>
      <family val="2"/>
      <scheme val="minor"/>
    </font>
    <font>
      <i/>
      <sz val="14"/>
      <color theme="0"/>
      <name val="Calibri"/>
      <family val="2"/>
      <scheme val="minor"/>
    </font>
    <font>
      <b/>
      <sz val="11"/>
      <color rgb="FFFF0000"/>
      <name val="Calibri"/>
      <family val="2"/>
      <scheme val="minor"/>
    </font>
    <font>
      <b/>
      <sz val="14"/>
      <color rgb="FF002060"/>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8DB1A"/>
        <bgColor indexed="64"/>
      </patternFill>
    </fill>
    <fill>
      <patternFill patternType="solid">
        <fgColor rgb="FF9BC2E6"/>
        <bgColor indexed="64"/>
      </patternFill>
    </fill>
    <fill>
      <patternFill patternType="solid">
        <fgColor rgb="FF002060"/>
        <bgColor indexed="64"/>
      </patternFill>
    </fill>
    <fill>
      <patternFill patternType="solid">
        <fgColor theme="4" tint="0.79998168889431442"/>
        <bgColor indexed="64"/>
      </patternFill>
    </fill>
    <fill>
      <patternFill patternType="solid">
        <fgColor rgb="FF9BC2E6"/>
        <bgColor rgb="FFFFFF00"/>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rgb="FF9BC2E6"/>
      </left>
      <right/>
      <top style="thick">
        <color rgb="FF9BC2E6"/>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auto="1"/>
      </right>
      <top style="medium">
        <color auto="1"/>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ck">
        <color rgb="FF9BC2E6"/>
      </right>
      <top style="thin">
        <color indexed="64"/>
      </top>
      <bottom/>
      <diagonal/>
    </border>
    <border>
      <left style="thick">
        <color theme="0"/>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ck">
        <color rgb="FF9BC2E6"/>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top style="thin">
        <color auto="1"/>
      </top>
      <bottom style="medium">
        <color indexed="64"/>
      </bottom>
      <diagonal/>
    </border>
    <border>
      <left style="thin">
        <color indexed="64"/>
      </left>
      <right/>
      <top/>
      <bottom style="medium">
        <color indexed="64"/>
      </bottom>
      <diagonal/>
    </border>
    <border>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s>
  <cellStyleXfs count="8">
    <xf numFmtId="0" fontId="0" fillId="0" borderId="0"/>
    <xf numFmtId="0" fontId="3" fillId="0" borderId="0"/>
    <xf numFmtId="0" fontId="3"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xf numFmtId="0" fontId="14" fillId="0" borderId="0" applyNumberFormat="0" applyFill="0" applyBorder="0" applyAlignment="0" applyProtection="0"/>
  </cellStyleXfs>
  <cellXfs count="207">
    <xf numFmtId="0" fontId="0" fillId="0" borderId="0" xfId="0"/>
    <xf numFmtId="0" fontId="0" fillId="0" borderId="0" xfId="0" applyFill="1"/>
    <xf numFmtId="0" fontId="0" fillId="0" borderId="0" xfId="0" applyAlignment="1">
      <alignment wrapText="1"/>
    </xf>
    <xf numFmtId="0" fontId="2" fillId="0" borderId="0" xfId="0" applyFont="1" applyFill="1" applyBorder="1" applyAlignment="1">
      <alignment horizontal="left" vertical="center" wrapText="1" indent="1"/>
    </xf>
    <xf numFmtId="1" fontId="2" fillId="0" borderId="0" xfId="0" applyNumberFormat="1" applyFont="1" applyFill="1" applyBorder="1" applyAlignment="1">
      <alignment horizontal="center" vertical="center"/>
    </xf>
    <xf numFmtId="0" fontId="12" fillId="3" borderId="12" xfId="0" applyFont="1" applyFill="1" applyBorder="1" applyAlignment="1">
      <alignment vertical="center" wrapText="1"/>
    </xf>
    <xf numFmtId="0" fontId="0" fillId="0" borderId="0" xfId="0" applyFont="1" applyFill="1" applyAlignment="1">
      <alignment wrapText="1"/>
    </xf>
    <xf numFmtId="0" fontId="22" fillId="5" borderId="37"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0" fillId="0" borderId="30" xfId="0" applyFont="1" applyFill="1" applyBorder="1" applyAlignment="1">
      <alignment vertical="center" wrapText="1"/>
    </xf>
    <xf numFmtId="1" fontId="0" fillId="0" borderId="1" xfId="0" applyNumberFormat="1" applyFill="1" applyBorder="1" applyAlignment="1">
      <alignment horizontal="center" vertical="center"/>
    </xf>
    <xf numFmtId="167" fontId="0" fillId="0" borderId="0" xfId="0" applyNumberFormat="1"/>
    <xf numFmtId="0" fontId="0" fillId="0" borderId="0" xfId="0" quotePrefix="1" applyFont="1" applyFill="1" applyAlignment="1">
      <alignment vertical="center" wrapText="1"/>
    </xf>
    <xf numFmtId="4"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0" fillId="0" borderId="0" xfId="0" applyProtection="1"/>
    <xf numFmtId="0" fontId="13"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wrapText="1"/>
    </xf>
    <xf numFmtId="0" fontId="15" fillId="0" borderId="0" xfId="7" applyFont="1" applyAlignment="1" applyProtection="1"/>
    <xf numFmtId="0" fontId="15" fillId="0" borderId="0" xfId="7" applyFont="1" applyAlignment="1" applyProtection="1">
      <alignment horizontal="center"/>
    </xf>
    <xf numFmtId="0" fontId="2" fillId="0" borderId="0" xfId="0" applyFont="1" applyFill="1" applyBorder="1" applyAlignment="1" applyProtection="1">
      <alignment horizontal="center"/>
    </xf>
    <xf numFmtId="0" fontId="23" fillId="0" borderId="0" xfId="0" applyFont="1" applyAlignment="1" applyProtection="1">
      <alignment horizontal="center" vertical="center" wrapText="1"/>
    </xf>
    <xf numFmtId="0" fontId="2" fillId="0" borderId="0" xfId="0" applyFont="1" applyBorder="1" applyAlignment="1" applyProtection="1">
      <alignment vertical="center" wrapText="1"/>
    </xf>
    <xf numFmtId="0" fontId="0" fillId="0" borderId="0" xfId="0" applyAlignment="1" applyProtection="1"/>
    <xf numFmtId="0" fontId="0" fillId="0" borderId="0" xfId="0" applyAlignment="1" applyProtection="1">
      <alignment horizontal="center"/>
    </xf>
    <xf numFmtId="0" fontId="0" fillId="0" borderId="0" xfId="0" applyFill="1" applyBorder="1" applyAlignment="1" applyProtection="1">
      <alignment horizontal="center"/>
    </xf>
    <xf numFmtId="0" fontId="17" fillId="4" borderId="39" xfId="0" applyFont="1" applyFill="1" applyBorder="1" applyAlignment="1" applyProtection="1">
      <alignment vertical="center" wrapText="1"/>
    </xf>
    <xf numFmtId="0" fontId="4" fillId="4" borderId="26" xfId="0" applyFont="1" applyFill="1" applyBorder="1" applyAlignment="1" applyProtection="1">
      <alignment horizontal="center" vertical="center"/>
    </xf>
    <xf numFmtId="0" fontId="4" fillId="4" borderId="25" xfId="0" applyFont="1" applyFill="1" applyBorder="1" applyAlignment="1" applyProtection="1">
      <alignment horizontal="center" vertical="center"/>
    </xf>
    <xf numFmtId="0" fontId="4" fillId="4" borderId="24" xfId="0" applyFont="1" applyFill="1" applyBorder="1" applyAlignment="1" applyProtection="1">
      <alignment horizontal="center" vertical="center"/>
    </xf>
    <xf numFmtId="0" fontId="9" fillId="7" borderId="15" xfId="6" applyFont="1" applyFill="1" applyBorder="1" applyAlignment="1" applyProtection="1">
      <alignment horizontal="center" vertical="center" wrapText="1"/>
    </xf>
    <xf numFmtId="0" fontId="9" fillId="7" borderId="23" xfId="6" applyFont="1" applyFill="1" applyBorder="1" applyAlignment="1" applyProtection="1">
      <alignment horizontal="center" vertical="center" wrapText="1"/>
    </xf>
    <xf numFmtId="0" fontId="4" fillId="4" borderId="14" xfId="0" applyFont="1" applyFill="1" applyBorder="1" applyAlignment="1" applyProtection="1">
      <alignment horizontal="center" vertical="center" wrapText="1"/>
    </xf>
    <xf numFmtId="164" fontId="2" fillId="3" borderId="10" xfId="0" applyNumberFormat="1" applyFont="1" applyFill="1" applyBorder="1" applyAlignment="1" applyProtection="1">
      <alignment horizontal="center" vertical="center"/>
    </xf>
    <xf numFmtId="164" fontId="2" fillId="0" borderId="7" xfId="0" applyNumberFormat="1" applyFont="1" applyBorder="1" applyAlignment="1" applyProtection="1">
      <alignment horizontal="center" vertical="center"/>
    </xf>
    <xf numFmtId="164" fontId="2" fillId="0" borderId="4" xfId="0" applyNumberFormat="1" applyFont="1" applyBorder="1" applyAlignment="1" applyProtection="1">
      <alignment horizontal="center" vertical="center"/>
    </xf>
    <xf numFmtId="4" fontId="0" fillId="0" borderId="0" xfId="0" applyNumberFormat="1" applyProtection="1"/>
    <xf numFmtId="165" fontId="0" fillId="0" borderId="0" xfId="0" applyNumberFormat="1" applyBorder="1" applyProtection="1"/>
    <xf numFmtId="165" fontId="2" fillId="0" borderId="2" xfId="0" applyNumberFormat="1" applyFont="1" applyBorder="1" applyAlignment="1" applyProtection="1">
      <alignment horizontal="center" vertical="center"/>
    </xf>
    <xf numFmtId="165" fontId="2" fillId="0" borderId="11" xfId="0" applyNumberFormat="1" applyFont="1" applyBorder="1" applyAlignment="1" applyProtection="1">
      <alignment horizontal="center" vertical="center"/>
    </xf>
    <xf numFmtId="165" fontId="2" fillId="0" borderId="4" xfId="0" applyNumberFormat="1" applyFont="1" applyBorder="1" applyAlignment="1" applyProtection="1">
      <alignment horizontal="center" vertical="center"/>
    </xf>
    <xf numFmtId="165" fontId="0" fillId="0" borderId="0" xfId="0" applyNumberFormat="1" applyBorder="1" applyAlignment="1" applyProtection="1">
      <alignment horizontal="center"/>
    </xf>
    <xf numFmtId="165" fontId="0" fillId="0" borderId="0" xfId="0" applyNumberFormat="1" applyFill="1" applyBorder="1" applyAlignment="1" applyProtection="1">
      <alignment wrapText="1"/>
    </xf>
    <xf numFmtId="165" fontId="2" fillId="0" borderId="2" xfId="0" applyNumberFormat="1" applyFont="1" applyFill="1" applyBorder="1" applyAlignment="1" applyProtection="1">
      <alignment horizontal="center" vertical="center" wrapText="1"/>
    </xf>
    <xf numFmtId="165" fontId="2" fillId="0" borderId="11" xfId="0" applyNumberFormat="1" applyFont="1" applyFill="1" applyBorder="1" applyAlignment="1" applyProtection="1">
      <alignment horizontal="center" vertical="center" wrapText="1"/>
    </xf>
    <xf numFmtId="165" fontId="2" fillId="0" borderId="34" xfId="0" applyNumberFormat="1" applyFont="1" applyFill="1" applyBorder="1" applyAlignment="1" applyProtection="1">
      <alignment horizontal="center" vertical="center" wrapText="1"/>
    </xf>
    <xf numFmtId="0" fontId="0" fillId="0" borderId="0" xfId="0" applyFill="1" applyBorder="1" applyProtection="1"/>
    <xf numFmtId="0" fontId="7" fillId="0" borderId="0" xfId="0" applyFont="1" applyBorder="1" applyAlignment="1" applyProtection="1">
      <alignment vertical="top" wrapText="1"/>
    </xf>
    <xf numFmtId="0" fontId="7" fillId="0" borderId="0" xfId="0" applyFont="1" applyBorder="1" applyAlignment="1" applyProtection="1">
      <alignment horizontal="center" vertical="top" wrapText="1"/>
    </xf>
    <xf numFmtId="4" fontId="0" fillId="0" borderId="0" xfId="0" applyNumberFormat="1" applyFill="1" applyBorder="1" applyProtection="1"/>
    <xf numFmtId="0" fontId="0" fillId="0" borderId="0" xfId="0" applyBorder="1" applyAlignment="1" applyProtection="1">
      <alignment vertical="top" wrapText="1"/>
    </xf>
    <xf numFmtId="0" fontId="0" fillId="0" borderId="0" xfId="0" applyBorder="1" applyAlignment="1" applyProtection="1">
      <alignment horizontal="center" vertical="top" wrapText="1"/>
    </xf>
    <xf numFmtId="0" fontId="0" fillId="0" borderId="0" xfId="0" applyBorder="1" applyAlignment="1" applyProtection="1">
      <alignment horizontal="left" vertical="top" wrapText="1"/>
    </xf>
    <xf numFmtId="0" fontId="2" fillId="0" borderId="7" xfId="0" applyFont="1" applyBorder="1" applyAlignment="1" applyProtection="1">
      <alignment horizontal="center" vertical="center"/>
      <protection locked="0"/>
    </xf>
    <xf numFmtId="0" fontId="4" fillId="4" borderId="45" xfId="0" applyFont="1" applyFill="1" applyBorder="1" applyAlignment="1" applyProtection="1">
      <alignment horizontal="center" vertical="center"/>
    </xf>
    <xf numFmtId="0" fontId="4" fillId="4" borderId="46" xfId="0" applyFont="1" applyFill="1" applyBorder="1" applyAlignment="1" applyProtection="1">
      <alignment horizontal="center" vertical="center"/>
    </xf>
    <xf numFmtId="0" fontId="4" fillId="4" borderId="47" xfId="0" applyFont="1" applyFill="1" applyBorder="1" applyAlignment="1" applyProtection="1">
      <alignment horizontal="center" vertical="center"/>
    </xf>
    <xf numFmtId="165" fontId="2" fillId="0" borderId="4" xfId="0" applyNumberFormat="1" applyFont="1" applyFill="1" applyBorder="1" applyAlignment="1" applyProtection="1">
      <alignment horizontal="center" vertical="center" wrapText="1"/>
    </xf>
    <xf numFmtId="0" fontId="28" fillId="0" borderId="0" xfId="0" applyFont="1" applyFill="1" applyBorder="1" applyAlignment="1">
      <alignment vertical="center" wrapText="1"/>
    </xf>
    <xf numFmtId="4" fontId="0" fillId="0" borderId="0" xfId="0" applyNumberFormat="1" applyFont="1" applyFill="1" applyAlignment="1">
      <alignment horizontal="center" vertical="center" wrapText="1"/>
    </xf>
    <xf numFmtId="1" fontId="0" fillId="0" borderId="1" xfId="0" applyNumberFormat="1" applyFont="1" applyFill="1" applyBorder="1" applyAlignment="1">
      <alignment horizontal="center" vertical="center" wrapText="1"/>
    </xf>
    <xf numFmtId="0" fontId="16" fillId="5" borderId="32" xfId="0" applyFont="1" applyFill="1" applyBorder="1" applyAlignment="1">
      <alignment horizontal="center" vertical="center" wrapText="1"/>
    </xf>
    <xf numFmtId="168" fontId="2" fillId="3" borderId="10" xfId="0" applyNumberFormat="1" applyFont="1" applyFill="1" applyBorder="1" applyAlignment="1" applyProtection="1">
      <alignment horizontal="center" vertical="center"/>
    </xf>
    <xf numFmtId="165" fontId="2" fillId="2" borderId="10" xfId="0" applyNumberFormat="1" applyFont="1" applyFill="1" applyBorder="1" applyAlignment="1" applyProtection="1">
      <alignment horizontal="center" vertical="center"/>
    </xf>
    <xf numFmtId="0" fontId="0" fillId="0" borderId="0" xfId="0" quotePrefix="1"/>
    <xf numFmtId="1" fontId="0" fillId="0" borderId="0" xfId="0" applyNumberFormat="1"/>
    <xf numFmtId="167" fontId="0" fillId="0" borderId="1" xfId="0" applyNumberFormat="1" applyFont="1" applyFill="1" applyBorder="1" applyAlignment="1">
      <alignment horizontal="center" vertical="center" wrapText="1"/>
    </xf>
    <xf numFmtId="169" fontId="0" fillId="0" borderId="1" xfId="0" applyNumberFormat="1" applyFont="1" applyFill="1" applyBorder="1" applyAlignment="1">
      <alignment horizontal="center" vertical="center" wrapText="1"/>
    </xf>
    <xf numFmtId="1" fontId="26"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28" fillId="0" borderId="0" xfId="0" applyFont="1" applyAlignment="1">
      <alignment vertical="center" wrapText="1"/>
    </xf>
    <xf numFmtId="0" fontId="12" fillId="0" borderId="0" xfId="0" applyFont="1" applyFill="1" applyBorder="1" applyAlignment="1">
      <alignment vertical="center" wrapText="1"/>
    </xf>
    <xf numFmtId="0" fontId="6" fillId="5" borderId="8" xfId="0" applyFont="1" applyFill="1" applyBorder="1" applyAlignment="1">
      <alignment vertical="center" wrapText="1"/>
    </xf>
    <xf numFmtId="0" fontId="7" fillId="0" borderId="0" xfId="0" applyFont="1" applyAlignment="1">
      <alignment vertical="center" wrapText="1"/>
    </xf>
    <xf numFmtId="0" fontId="6" fillId="0" borderId="0" xfId="0" applyFont="1" applyFill="1" applyBorder="1" applyAlignment="1">
      <alignment vertical="center" wrapText="1"/>
    </xf>
    <xf numFmtId="2" fontId="0" fillId="0" borderId="0" xfId="0" applyNumberFormat="1"/>
    <xf numFmtId="168" fontId="2" fillId="3" borderId="1" xfId="0" applyNumberFormat="1" applyFont="1" applyFill="1" applyBorder="1" applyAlignment="1">
      <alignment horizontal="center" vertical="center" wrapText="1"/>
    </xf>
    <xf numFmtId="170" fontId="2" fillId="3" borderId="1" xfId="0" applyNumberFormat="1" applyFont="1" applyFill="1" applyBorder="1" applyAlignment="1">
      <alignment horizontal="center" vertical="center" wrapText="1"/>
    </xf>
    <xf numFmtId="2" fontId="0" fillId="0" borderId="1" xfId="0" applyNumberFormat="1" applyFont="1" applyBorder="1" applyAlignment="1">
      <alignment horizontal="center" wrapText="1"/>
    </xf>
    <xf numFmtId="0" fontId="5" fillId="2" borderId="40" xfId="0" applyFont="1" applyFill="1" applyBorder="1" applyAlignment="1" applyProtection="1">
      <alignment horizontal="center" vertical="center"/>
      <protection locked="0"/>
    </xf>
    <xf numFmtId="0" fontId="0" fillId="0" borderId="0" xfId="0" applyBorder="1"/>
    <xf numFmtId="164" fontId="37" fillId="0" borderId="1" xfId="0" applyNumberFormat="1" applyFont="1" applyBorder="1" applyAlignment="1" applyProtection="1">
      <alignment horizontal="center" vertical="center"/>
      <protection locked="0"/>
    </xf>
    <xf numFmtId="164" fontId="37" fillId="0" borderId="7" xfId="0" applyNumberFormat="1" applyFont="1" applyBorder="1" applyAlignment="1" applyProtection="1">
      <alignment horizontal="center" vertical="center"/>
      <protection locked="0"/>
    </xf>
    <xf numFmtId="164" fontId="37" fillId="0" borderId="2" xfId="0" applyNumberFormat="1" applyFont="1" applyBorder="1" applyAlignment="1" applyProtection="1">
      <alignment horizontal="center" vertical="center"/>
      <protection locked="0"/>
    </xf>
    <xf numFmtId="164" fontId="37" fillId="0" borderId="11" xfId="0" applyNumberFormat="1" applyFont="1" applyBorder="1" applyAlignment="1" applyProtection="1">
      <alignment horizontal="center" vertical="center"/>
      <protection locked="0"/>
    </xf>
    <xf numFmtId="164" fontId="37" fillId="0" borderId="4" xfId="0" applyNumberFormat="1" applyFont="1" applyBorder="1" applyAlignment="1" applyProtection="1">
      <alignment horizontal="center" vertical="center"/>
      <protection locked="0"/>
    </xf>
    <xf numFmtId="165" fontId="37" fillId="0" borderId="10" xfId="0" applyNumberFormat="1" applyFont="1" applyBorder="1" applyAlignment="1" applyProtection="1">
      <alignment horizontal="center" vertical="center"/>
      <protection locked="0"/>
    </xf>
    <xf numFmtId="165" fontId="37" fillId="0" borderId="1" xfId="0" applyNumberFormat="1" applyFont="1" applyBorder="1" applyAlignment="1" applyProtection="1">
      <alignment horizontal="center" vertical="center"/>
      <protection locked="0"/>
    </xf>
    <xf numFmtId="165" fontId="37" fillId="0" borderId="7" xfId="0" applyNumberFormat="1" applyFont="1" applyBorder="1" applyAlignment="1" applyProtection="1">
      <alignment horizontal="center" vertical="center"/>
      <protection locked="0"/>
    </xf>
    <xf numFmtId="165" fontId="37" fillId="0" borderId="15" xfId="0" applyNumberFormat="1" applyFont="1" applyBorder="1" applyAlignment="1" applyProtection="1">
      <alignment horizontal="center" vertical="center"/>
      <protection locked="0"/>
    </xf>
    <xf numFmtId="165" fontId="37" fillId="0" borderId="23" xfId="0" applyNumberFormat="1" applyFont="1" applyBorder="1" applyAlignment="1" applyProtection="1">
      <alignment horizontal="center" vertical="center"/>
      <protection locked="0"/>
    </xf>
    <xf numFmtId="165" fontId="37" fillId="0" borderId="14" xfId="0" applyNumberFormat="1" applyFont="1" applyBorder="1" applyAlignment="1" applyProtection="1">
      <alignment horizontal="center" vertical="center"/>
      <protection locked="0"/>
    </xf>
    <xf numFmtId="0" fontId="5" fillId="0" borderId="1" xfId="7" applyFont="1" applyBorder="1" applyAlignment="1" applyProtection="1">
      <alignment horizontal="center" vertical="center"/>
      <protection locked="0"/>
    </xf>
    <xf numFmtId="0" fontId="0" fillId="0" borderId="0" xfId="0" applyAlignment="1">
      <alignment horizontal="center"/>
    </xf>
    <xf numFmtId="166" fontId="2" fillId="3" borderId="14" xfId="0" applyNumberFormat="1" applyFont="1" applyFill="1" applyBorder="1" applyAlignment="1">
      <alignment horizontal="center" vertical="center"/>
    </xf>
    <xf numFmtId="166" fontId="2" fillId="3" borderId="7" xfId="0" applyNumberFormat="1" applyFont="1" applyFill="1" applyBorder="1" applyAlignment="1">
      <alignment horizontal="center" vertical="center"/>
    </xf>
    <xf numFmtId="42" fontId="2" fillId="3" borderId="4" xfId="0" applyNumberFormat="1" applyFont="1" applyFill="1" applyBorder="1" applyAlignment="1">
      <alignment horizontal="center" vertical="center"/>
    </xf>
    <xf numFmtId="0" fontId="0" fillId="0" borderId="0" xfId="0" applyAlignment="1">
      <alignment horizontal="center" wrapText="1"/>
    </xf>
    <xf numFmtId="170" fontId="32" fillId="0" borderId="1" xfId="0" applyNumberFormat="1" applyFont="1" applyFill="1" applyBorder="1" applyAlignment="1">
      <alignment horizontal="center" vertical="center"/>
    </xf>
    <xf numFmtId="0" fontId="24" fillId="4" borderId="0" xfId="0" applyFont="1" applyFill="1" applyAlignment="1" applyProtection="1">
      <alignment horizontal="center" vertical="center"/>
    </xf>
    <xf numFmtId="165" fontId="9" fillId="0" borderId="35" xfId="0" applyNumberFormat="1" applyFont="1" applyBorder="1" applyAlignment="1" applyProtection="1">
      <alignment horizontal="center" vertical="center"/>
    </xf>
    <xf numFmtId="165" fontId="9" fillId="0" borderId="43" xfId="0" applyNumberFormat="1" applyFont="1" applyBorder="1" applyAlignment="1" applyProtection="1">
      <alignment horizontal="center" vertical="center"/>
    </xf>
    <xf numFmtId="0" fontId="10" fillId="3" borderId="29" xfId="0" applyFont="1" applyFill="1" applyBorder="1" applyAlignment="1" applyProtection="1">
      <alignment horizontal="center" vertical="center" wrapText="1"/>
    </xf>
    <xf numFmtId="0" fontId="6" fillId="5" borderId="20" xfId="0" applyFont="1" applyFill="1" applyBorder="1" applyAlignment="1" applyProtection="1">
      <alignment horizontal="center" vertical="center"/>
    </xf>
    <xf numFmtId="0" fontId="6" fillId="5" borderId="21" xfId="0" applyFont="1" applyFill="1" applyBorder="1" applyAlignment="1" applyProtection="1">
      <alignment horizontal="center" vertical="center"/>
    </xf>
    <xf numFmtId="0" fontId="17" fillId="4" borderId="5" xfId="0" applyFont="1" applyFill="1" applyBorder="1" applyAlignment="1" applyProtection="1">
      <alignment vertical="center" wrapText="1"/>
    </xf>
    <xf numFmtId="0" fontId="17" fillId="4" borderId="9" xfId="0" applyFont="1" applyFill="1" applyBorder="1" applyAlignment="1" applyProtection="1">
      <alignment vertical="center" wrapText="1"/>
    </xf>
    <xf numFmtId="0" fontId="20" fillId="5" borderId="28" xfId="0" applyFont="1" applyFill="1" applyBorder="1" applyAlignment="1" applyProtection="1">
      <alignment horizontal="center" vertical="center" wrapText="1"/>
    </xf>
    <xf numFmtId="0" fontId="20" fillId="5" borderId="13" xfId="0" applyFont="1" applyFill="1" applyBorder="1" applyAlignment="1" applyProtection="1">
      <alignment horizontal="center" vertical="center" wrapText="1"/>
    </xf>
    <xf numFmtId="0" fontId="17" fillId="4" borderId="38" xfId="0" applyFont="1" applyFill="1" applyBorder="1" applyAlignment="1" applyProtection="1">
      <alignment vertical="center" wrapText="1"/>
    </xf>
    <xf numFmtId="0" fontId="17" fillId="4" borderId="3" xfId="0" applyFont="1" applyFill="1" applyBorder="1" applyAlignment="1" applyProtection="1">
      <alignment vertical="center" wrapText="1"/>
    </xf>
    <xf numFmtId="0" fontId="18" fillId="5" borderId="5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8" fillId="5" borderId="41" xfId="0" applyFont="1" applyFill="1" applyBorder="1" applyAlignment="1" applyProtection="1">
      <alignment horizontal="center" vertical="center" wrapText="1"/>
    </xf>
    <xf numFmtId="0" fontId="17" fillId="6" borderId="17" xfId="0" applyFont="1" applyFill="1" applyBorder="1" applyAlignment="1" applyProtection="1">
      <alignment horizontal="center" vertical="center" wrapText="1"/>
    </xf>
    <xf numFmtId="0" fontId="17" fillId="6" borderId="18" xfId="0" applyFont="1" applyFill="1" applyBorder="1" applyAlignment="1" applyProtection="1">
      <alignment horizontal="center" vertical="center" wrapText="1"/>
    </xf>
    <xf numFmtId="0" fontId="6" fillId="5" borderId="15" xfId="0" applyFont="1" applyFill="1" applyBorder="1" applyAlignment="1" applyProtection="1">
      <alignment horizontal="center" vertical="center"/>
    </xf>
    <xf numFmtId="0" fontId="6" fillId="5" borderId="14" xfId="0" applyFont="1" applyFill="1" applyBorder="1" applyAlignment="1" applyProtection="1">
      <alignment horizontal="center" vertical="center"/>
    </xf>
    <xf numFmtId="0" fontId="6" fillId="5" borderId="22" xfId="0" applyFont="1" applyFill="1" applyBorder="1" applyAlignment="1" applyProtection="1">
      <alignment horizontal="center" vertical="center"/>
    </xf>
    <xf numFmtId="0" fontId="6" fillId="5" borderId="23" xfId="0" applyFont="1" applyFill="1" applyBorder="1" applyAlignment="1" applyProtection="1">
      <alignment horizontal="center" vertical="center"/>
    </xf>
    <xf numFmtId="0" fontId="6" fillId="5" borderId="16" xfId="0" applyFont="1" applyFill="1" applyBorder="1" applyAlignment="1" applyProtection="1">
      <alignment horizontal="center" vertical="center"/>
    </xf>
    <xf numFmtId="0" fontId="7" fillId="0" borderId="0" xfId="0" applyFont="1" applyBorder="1" applyAlignment="1" applyProtection="1">
      <alignment horizontal="center" vertical="top" wrapText="1"/>
    </xf>
    <xf numFmtId="0" fontId="17" fillId="4" borderId="5" xfId="0" applyFont="1" applyFill="1" applyBorder="1" applyAlignment="1" applyProtection="1">
      <alignment horizontal="left" vertical="center" wrapText="1"/>
    </xf>
    <xf numFmtId="0" fontId="17" fillId="4" borderId="9" xfId="0" applyFont="1" applyFill="1" applyBorder="1" applyAlignment="1" applyProtection="1">
      <alignment horizontal="left" vertical="center" wrapText="1"/>
    </xf>
    <xf numFmtId="0" fontId="17" fillId="4" borderId="10" xfId="0" applyFont="1" applyFill="1" applyBorder="1" applyAlignment="1" applyProtection="1">
      <alignment vertical="center" wrapText="1"/>
    </xf>
    <xf numFmtId="0" fontId="17" fillId="4" borderId="8" xfId="0" applyFont="1" applyFill="1" applyBorder="1" applyAlignment="1" applyProtection="1">
      <alignment vertical="center" wrapText="1"/>
    </xf>
    <xf numFmtId="0" fontId="17" fillId="4" borderId="2" xfId="0" applyFont="1" applyFill="1" applyBorder="1" applyAlignment="1" applyProtection="1">
      <alignment vertical="center" wrapText="1"/>
    </xf>
    <xf numFmtId="0" fontId="17" fillId="4" borderId="40" xfId="0" applyFont="1" applyFill="1" applyBorder="1" applyAlignment="1" applyProtection="1">
      <alignment vertical="center" wrapText="1"/>
    </xf>
    <xf numFmtId="0" fontId="17" fillId="4" borderId="15" xfId="0" applyFont="1" applyFill="1" applyBorder="1" applyAlignment="1" applyProtection="1">
      <alignment vertical="center" wrapText="1"/>
    </xf>
    <xf numFmtId="0" fontId="17" fillId="4" borderId="16" xfId="0" applyFont="1" applyFill="1" applyBorder="1" applyAlignment="1" applyProtection="1">
      <alignment vertical="center" wrapText="1"/>
    </xf>
    <xf numFmtId="0" fontId="18" fillId="5" borderId="39" xfId="0" applyFont="1" applyFill="1" applyBorder="1" applyAlignment="1" applyProtection="1">
      <alignment horizontal="center" vertical="center" wrapText="1"/>
    </xf>
    <xf numFmtId="0" fontId="19" fillId="5" borderId="4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xf>
    <xf numFmtId="0" fontId="6" fillId="5" borderId="44" xfId="0" applyFont="1" applyFill="1" applyBorder="1" applyAlignment="1" applyProtection="1">
      <alignment horizontal="center" vertical="center"/>
    </xf>
    <xf numFmtId="0" fontId="6" fillId="5" borderId="13" xfId="0" applyFont="1" applyFill="1" applyBorder="1" applyAlignment="1" applyProtection="1">
      <alignment horizontal="center" vertical="center"/>
    </xf>
    <xf numFmtId="0" fontId="6" fillId="5" borderId="45" xfId="0" applyFont="1" applyFill="1" applyBorder="1" applyAlignment="1" applyProtection="1">
      <alignment horizontal="center" vertical="center"/>
    </xf>
    <xf numFmtId="0" fontId="6" fillId="5" borderId="46" xfId="0" applyFont="1" applyFill="1" applyBorder="1" applyAlignment="1" applyProtection="1">
      <alignment horizontal="center" vertical="center"/>
    </xf>
    <xf numFmtId="0" fontId="6" fillId="5" borderId="47" xfId="0" applyFont="1" applyFill="1" applyBorder="1" applyAlignment="1" applyProtection="1">
      <alignment horizontal="center" vertical="center"/>
    </xf>
    <xf numFmtId="0" fontId="6" fillId="5" borderId="48" xfId="0" applyFont="1" applyFill="1" applyBorder="1" applyAlignment="1" applyProtection="1">
      <alignment horizontal="center" vertical="center"/>
    </xf>
    <xf numFmtId="0" fontId="6" fillId="5" borderId="49" xfId="0" applyFont="1" applyFill="1" applyBorder="1" applyAlignment="1" applyProtection="1">
      <alignment horizontal="center" vertical="center"/>
    </xf>
    <xf numFmtId="0" fontId="0" fillId="0" borderId="0" xfId="0" applyAlignment="1" applyProtection="1">
      <alignment horizontal="right" vertical="center" wrapText="1"/>
    </xf>
    <xf numFmtId="0" fontId="0" fillId="0" borderId="41" xfId="0" applyBorder="1" applyAlignment="1" applyProtection="1">
      <alignment horizontal="right" vertical="center" wrapText="1"/>
    </xf>
    <xf numFmtId="0" fontId="23" fillId="0" borderId="0" xfId="0" applyFont="1" applyAlignment="1" applyProtection="1">
      <alignment horizontal="center" vertical="center" wrapText="1"/>
    </xf>
    <xf numFmtId="0" fontId="23" fillId="0" borderId="41" xfId="0" applyFont="1" applyBorder="1" applyAlignment="1" applyProtection="1">
      <alignment horizontal="center" vertical="center" wrapText="1"/>
    </xf>
    <xf numFmtId="0" fontId="31" fillId="3" borderId="17" xfId="0" applyFont="1" applyFill="1" applyBorder="1" applyAlignment="1" applyProtection="1">
      <alignment horizontal="center" vertical="center" wrapText="1"/>
    </xf>
    <xf numFmtId="0" fontId="31" fillId="3" borderId="18" xfId="0" applyFont="1" applyFill="1" applyBorder="1" applyAlignment="1" applyProtection="1">
      <alignment horizontal="center" vertical="center" wrapText="1"/>
    </xf>
    <xf numFmtId="0" fontId="31" fillId="3" borderId="19" xfId="0" applyFont="1" applyFill="1" applyBorder="1" applyAlignment="1" applyProtection="1">
      <alignment horizontal="center" vertical="center" wrapText="1"/>
    </xf>
    <xf numFmtId="0" fontId="29" fillId="0" borderId="23" xfId="0" applyFont="1" applyBorder="1" applyAlignment="1" applyProtection="1">
      <alignment horizontal="center" vertical="center" wrapText="1"/>
    </xf>
    <xf numFmtId="0" fontId="29" fillId="0" borderId="1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0" fillId="0" borderId="11" xfId="0" applyBorder="1" applyAlignment="1" applyProtection="1">
      <alignment horizontal="center"/>
      <protection locked="0"/>
    </xf>
    <xf numFmtId="0" fontId="0" fillId="0" borderId="4" xfId="0" applyBorder="1" applyAlignment="1" applyProtection="1">
      <alignment horizontal="center"/>
      <protection locked="0"/>
    </xf>
    <xf numFmtId="0" fontId="29" fillId="0" borderId="1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0" fillId="0" borderId="39"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40" xfId="0" applyBorder="1" applyAlignment="1" applyProtection="1">
      <alignment horizontal="center"/>
      <protection locked="0"/>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6"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0" fillId="0" borderId="0" xfId="0" applyFill="1" applyAlignment="1">
      <alignment horizontal="center"/>
    </xf>
    <xf numFmtId="0" fontId="5" fillId="0" borderId="1"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32" fillId="0" borderId="8" xfId="0" applyFont="1" applyFill="1" applyBorder="1" applyAlignment="1">
      <alignment horizontal="right" vertical="center" wrapText="1"/>
    </xf>
    <xf numFmtId="0" fontId="32" fillId="0" borderId="9" xfId="0" applyFont="1" applyFill="1" applyBorder="1" applyAlignment="1">
      <alignment horizontal="right" vertical="center" wrapText="1"/>
    </xf>
    <xf numFmtId="0" fontId="32" fillId="0" borderId="6" xfId="0" applyFont="1" applyFill="1" applyBorder="1" applyAlignment="1">
      <alignment horizontal="right" vertical="center" wrapText="1"/>
    </xf>
    <xf numFmtId="0" fontId="6" fillId="5" borderId="43" xfId="0" applyFont="1" applyFill="1" applyBorder="1" applyAlignment="1">
      <alignment horizontal="center" vertical="center" wrapText="1"/>
    </xf>
    <xf numFmtId="0" fontId="6" fillId="5" borderId="29" xfId="0" applyFont="1" applyFill="1" applyBorder="1" applyAlignment="1">
      <alignment horizontal="center" vertical="center" wrapText="1"/>
    </xf>
    <xf numFmtId="2" fontId="0" fillId="0" borderId="0" xfId="0" quotePrefix="1" applyNumberFormat="1" applyAlignment="1">
      <alignment horizontal="left" wrapText="1"/>
    </xf>
    <xf numFmtId="0" fontId="0" fillId="0" borderId="0" xfId="0" applyFill="1" applyAlignment="1">
      <alignment horizontal="left" vertical="center" wrapText="1"/>
    </xf>
    <xf numFmtId="0" fontId="36" fillId="4" borderId="8" xfId="0" applyFont="1" applyFill="1" applyBorder="1" applyAlignment="1">
      <alignment horizontal="center" vertical="center" wrapText="1"/>
    </xf>
    <xf numFmtId="0" fontId="36" fillId="4" borderId="9"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2" fillId="3" borderId="15" xfId="0" applyFont="1" applyFill="1" applyBorder="1" applyAlignment="1">
      <alignment horizontal="right" vertical="center" wrapText="1"/>
    </xf>
    <xf numFmtId="0" fontId="2" fillId="3" borderId="23" xfId="0" applyFont="1" applyFill="1" applyBorder="1" applyAlignment="1">
      <alignment horizontal="right" vertical="center" wrapText="1"/>
    </xf>
    <xf numFmtId="0" fontId="2" fillId="3" borderId="10" xfId="0" applyFont="1" applyFill="1" applyBorder="1" applyAlignment="1">
      <alignment horizontal="right" vertical="center" wrapText="1"/>
    </xf>
    <xf numFmtId="0" fontId="2" fillId="3" borderId="1" xfId="0" applyFont="1" applyFill="1" applyBorder="1" applyAlignment="1">
      <alignment horizontal="right" vertical="center" wrapText="1"/>
    </xf>
    <xf numFmtId="0" fontId="2" fillId="3" borderId="2" xfId="0" applyFont="1" applyFill="1" applyBorder="1" applyAlignment="1">
      <alignment horizontal="right" vertical="center" wrapText="1"/>
    </xf>
    <xf numFmtId="0" fontId="2" fillId="3" borderId="11" xfId="0" applyFont="1" applyFill="1" applyBorder="1" applyAlignment="1">
      <alignment horizontal="righ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1" fontId="0" fillId="0" borderId="8" xfId="0" applyNumberFormat="1" applyFont="1" applyFill="1" applyBorder="1" applyAlignment="1">
      <alignment horizontal="left" vertical="center" wrapText="1"/>
    </xf>
    <xf numFmtId="1" fontId="0" fillId="0" borderId="9" xfId="0" applyNumberFormat="1" applyFont="1" applyFill="1" applyBorder="1" applyAlignment="1">
      <alignment horizontal="left" vertical="center" wrapText="1"/>
    </xf>
    <xf numFmtId="1" fontId="0" fillId="0" borderId="6" xfId="0" applyNumberFormat="1" applyFont="1" applyFill="1" applyBorder="1" applyAlignment="1">
      <alignment horizontal="left" vertical="center" wrapText="1"/>
    </xf>
    <xf numFmtId="0" fontId="2" fillId="3" borderId="1" xfId="0" applyFont="1" applyFill="1" applyBorder="1" applyAlignment="1">
      <alignment horizontal="center" vertical="center" wrapText="1"/>
    </xf>
    <xf numFmtId="0" fontId="26" fillId="0" borderId="1" xfId="0" applyFont="1" applyBorder="1" applyAlignment="1">
      <alignment horizontal="left" vertical="center" wrapText="1"/>
    </xf>
    <xf numFmtId="1" fontId="26" fillId="0" borderId="8" xfId="0" applyNumberFormat="1" applyFont="1" applyFill="1" applyBorder="1" applyAlignment="1">
      <alignment horizontal="left" vertical="center" wrapText="1"/>
    </xf>
    <xf numFmtId="1" fontId="26" fillId="0" borderId="9" xfId="0" applyNumberFormat="1" applyFont="1" applyFill="1" applyBorder="1" applyAlignment="1">
      <alignment horizontal="left" vertical="center" wrapText="1"/>
    </xf>
    <xf numFmtId="1" fontId="26" fillId="0" borderId="6" xfId="0" applyNumberFormat="1"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12" fillId="3"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0" fillId="0" borderId="1" xfId="0" applyBorder="1" applyAlignment="1">
      <alignment horizontal="left" vertical="center" wrapText="1"/>
    </xf>
  </cellXfs>
  <cellStyles count="8">
    <cellStyle name="Lien hypertexte" xfId="7" builtinId="8"/>
    <cellStyle name="Normal" xfId="0" builtinId="0"/>
    <cellStyle name="Normal 2" xfId="1"/>
    <cellStyle name="Normal 2 2" xfId="2"/>
    <cellStyle name="Normal 2 3" xfId="4"/>
    <cellStyle name="Pourcentage 2" xfId="5"/>
    <cellStyle name="Pourcentage 2 2" xfId="3"/>
    <cellStyle name="Texte explicatif" xfId="6" builtinId="53"/>
  </cellStyles>
  <dxfs count="0"/>
  <tableStyles count="0" defaultTableStyle="TableStyleMedium2" defaultPivotStyle="PivotStyleMedium9"/>
  <colors>
    <mruColors>
      <color rgb="FFF8DB1A"/>
      <color rgb="FF9BC2E6"/>
      <color rgb="FF974706"/>
      <color rgb="FF3366CC"/>
      <color rgb="FFFDE4CF"/>
      <color rgb="FFF4B396"/>
      <color rgb="FFED8151"/>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20</xdr:col>
      <xdr:colOff>91349</xdr:colOff>
      <xdr:row>0</xdr:row>
      <xdr:rowOff>101600</xdr:rowOff>
    </xdr:from>
    <xdr:ext cx="1181992" cy="637348"/>
    <xdr:pic>
      <xdr:nvPicPr>
        <xdr:cNvPr id="8" name="Imag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25249" y="101600"/>
          <a:ext cx="1181992" cy="637348"/>
        </a:xfrm>
        <a:prstGeom prst="rect">
          <a:avLst/>
        </a:prstGeom>
      </xdr:spPr>
    </xdr:pic>
    <xdr:clientData/>
  </xdr:oneCellAnchor>
  <xdr:oneCellAnchor>
    <xdr:from>
      <xdr:col>20</xdr:col>
      <xdr:colOff>97921</xdr:colOff>
      <xdr:row>2</xdr:row>
      <xdr:rowOff>128724</xdr:rowOff>
    </xdr:from>
    <xdr:ext cx="1485897" cy="457200"/>
    <xdr:pic>
      <xdr:nvPicPr>
        <xdr:cNvPr id="9" name="Image 8"/>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856" b="19535"/>
        <a:stretch/>
      </xdr:blipFill>
      <xdr:spPr>
        <a:xfrm>
          <a:off x="17331821" y="751024"/>
          <a:ext cx="1485897" cy="457200"/>
        </a:xfrm>
        <a:prstGeom prst="rect">
          <a:avLst/>
        </a:prstGeom>
      </xdr:spPr>
    </xdr:pic>
    <xdr:clientData/>
  </xdr:oneCellAnchor>
  <xdr:oneCellAnchor>
    <xdr:from>
      <xdr:col>0</xdr:col>
      <xdr:colOff>167640</xdr:colOff>
      <xdr:row>33</xdr:row>
      <xdr:rowOff>51010</xdr:rowOff>
    </xdr:from>
    <xdr:ext cx="914399" cy="764581"/>
    <xdr:pic>
      <xdr:nvPicPr>
        <xdr:cNvPr id="5" name="Image 4"/>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797" r="5555" b="10232"/>
        <a:stretch/>
      </xdr:blipFill>
      <xdr:spPr>
        <a:xfrm>
          <a:off x="167640" y="17973250"/>
          <a:ext cx="914399" cy="764581"/>
        </a:xfrm>
        <a:prstGeom prst="rect">
          <a:avLst/>
        </a:prstGeom>
      </xdr:spPr>
    </xdr:pic>
    <xdr:clientData/>
  </xdr:oneCellAnchor>
  <xdr:oneCellAnchor>
    <xdr:from>
      <xdr:col>11</xdr:col>
      <xdr:colOff>67520</xdr:colOff>
      <xdr:row>33</xdr:row>
      <xdr:rowOff>45720</xdr:rowOff>
    </xdr:from>
    <xdr:ext cx="1181992" cy="637348"/>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8880" y="17967960"/>
          <a:ext cx="1181992" cy="637348"/>
        </a:xfrm>
        <a:prstGeom prst="rect">
          <a:avLst/>
        </a:prstGeom>
      </xdr:spPr>
    </xdr:pic>
    <xdr:clientData/>
  </xdr:oneCellAnchor>
  <xdr:oneCellAnchor>
    <xdr:from>
      <xdr:col>12</xdr:col>
      <xdr:colOff>542450</xdr:colOff>
      <xdr:row>33</xdr:row>
      <xdr:rowOff>59691</xdr:rowOff>
    </xdr:from>
    <xdr:ext cx="1485897" cy="457200"/>
    <xdr:pic>
      <xdr:nvPicPr>
        <xdr:cNvPr id="10" name="Image 9"/>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856" b="19535"/>
        <a:stretch/>
      </xdr:blipFill>
      <xdr:spPr>
        <a:xfrm>
          <a:off x="12185810" y="17981931"/>
          <a:ext cx="1485897" cy="457200"/>
        </a:xfrm>
        <a:prstGeom prst="rect">
          <a:avLst/>
        </a:prstGeom>
      </xdr:spPr>
    </xdr:pic>
    <xdr:clientData/>
  </xdr:oneCellAnchor>
  <xdr:twoCellAnchor editAs="oneCell">
    <xdr:from>
      <xdr:col>0</xdr:col>
      <xdr:colOff>342900</xdr:colOff>
      <xdr:row>0</xdr:row>
      <xdr:rowOff>63501</xdr:rowOff>
    </xdr:from>
    <xdr:to>
      <xdr:col>0</xdr:col>
      <xdr:colOff>1435100</xdr:colOff>
      <xdr:row>2</xdr:row>
      <xdr:rowOff>242176</xdr:rowOff>
    </xdr:to>
    <xdr:pic>
      <xdr:nvPicPr>
        <xdr:cNvPr id="2" name="Image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2900" y="63501"/>
          <a:ext cx="1092200" cy="940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571500</xdr:colOff>
      <xdr:row>0</xdr:row>
      <xdr:rowOff>664488</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771524" cy="664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7620</xdr:rowOff>
    </xdr:from>
    <xdr:to>
      <xdr:col>0</xdr:col>
      <xdr:colOff>693420</xdr:colOff>
      <xdr:row>0</xdr:row>
      <xdr:rowOff>558899</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7620"/>
          <a:ext cx="640080" cy="55127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
  <sheetViews>
    <sheetView showGridLines="0" tabSelected="1" zoomScale="60" zoomScaleNormal="60" workbookViewId="0">
      <selection activeCell="B12" sqref="B12"/>
    </sheetView>
  </sheetViews>
  <sheetFormatPr baseColWidth="10" defaultColWidth="11.5703125" defaultRowHeight="15"/>
  <cols>
    <col min="1" max="1" width="25.7109375" style="15" customWidth="1"/>
    <col min="2" max="2" width="29" style="24" customWidth="1"/>
    <col min="3" max="3" width="12.7109375" style="15" customWidth="1"/>
    <col min="4" max="4" width="12.28515625" style="15" customWidth="1"/>
    <col min="5" max="6" width="12.7109375" style="15" customWidth="1"/>
    <col min="7" max="8" width="12.28515625" style="15" customWidth="1"/>
    <col min="9" max="9" width="11.140625" style="15" bestFit="1" customWidth="1"/>
    <col min="10" max="10" width="13.140625" style="15" customWidth="1"/>
    <col min="11" max="11" width="12" style="15" customWidth="1"/>
    <col min="12" max="12" width="12.28515625" style="15" customWidth="1"/>
    <col min="13" max="13" width="12.7109375" style="15" customWidth="1"/>
    <col min="14" max="14" width="13.7109375" style="15" customWidth="1"/>
    <col min="15" max="15" width="12.7109375" style="15" customWidth="1"/>
    <col min="16" max="16" width="14" style="15" customWidth="1"/>
    <col min="17" max="17" width="7.5703125" style="15" customWidth="1"/>
    <col min="18" max="18" width="17.5703125" style="15" customWidth="1"/>
    <col min="19" max="19" width="17.42578125" style="15" customWidth="1"/>
    <col min="20" max="20" width="23.42578125" style="15" customWidth="1"/>
    <col min="21" max="21" width="6.28515625" style="15" customWidth="1"/>
    <col min="22" max="22" width="12.7109375" style="15" customWidth="1"/>
    <col min="23" max="23" width="13.7109375" style="15" customWidth="1"/>
    <col min="24" max="24" width="13.28515625" style="15" customWidth="1"/>
    <col min="25" max="25" width="14.42578125" style="15" bestFit="1" customWidth="1"/>
    <col min="26" max="16384" width="11.5703125" style="15"/>
  </cols>
  <sheetData>
    <row r="1" spans="1:24" ht="36.6" customHeight="1">
      <c r="A1" s="99" t="s">
        <v>24</v>
      </c>
      <c r="B1" s="99"/>
      <c r="C1" s="99"/>
      <c r="D1" s="99"/>
      <c r="E1" s="99"/>
      <c r="F1" s="99"/>
      <c r="G1" s="99"/>
      <c r="H1" s="99"/>
      <c r="I1" s="99"/>
      <c r="J1" s="99"/>
      <c r="K1" s="99"/>
      <c r="L1" s="99"/>
      <c r="M1" s="99"/>
      <c r="N1" s="99"/>
      <c r="O1" s="99"/>
      <c r="P1" s="99"/>
      <c r="Q1" s="99"/>
      <c r="R1" s="99"/>
      <c r="S1" s="99"/>
      <c r="T1" s="99"/>
    </row>
    <row r="2" spans="1:24" ht="22.9" customHeight="1">
      <c r="A2" s="99"/>
      <c r="B2" s="99"/>
      <c r="C2" s="99"/>
      <c r="D2" s="99"/>
      <c r="E2" s="99"/>
      <c r="F2" s="99"/>
      <c r="G2" s="99"/>
      <c r="H2" s="99"/>
      <c r="I2" s="99"/>
      <c r="J2" s="99"/>
      <c r="K2" s="99"/>
      <c r="L2" s="99"/>
      <c r="M2" s="99"/>
      <c r="N2" s="99"/>
      <c r="O2" s="99"/>
      <c r="P2" s="99"/>
      <c r="Q2" s="99"/>
      <c r="R2" s="99"/>
      <c r="S2" s="99"/>
      <c r="T2" s="99"/>
      <c r="W2" s="16"/>
    </row>
    <row r="3" spans="1:24" ht="20.45" customHeight="1">
      <c r="A3" s="99"/>
      <c r="B3" s="99"/>
      <c r="C3" s="99"/>
      <c r="D3" s="99"/>
      <c r="E3" s="99"/>
      <c r="F3" s="99"/>
      <c r="G3" s="99"/>
      <c r="H3" s="99"/>
      <c r="I3" s="99"/>
      <c r="J3" s="99"/>
      <c r="K3" s="99"/>
      <c r="L3" s="99"/>
      <c r="M3" s="99"/>
      <c r="N3" s="99"/>
      <c r="O3" s="99"/>
      <c r="P3" s="99"/>
      <c r="Q3" s="99"/>
      <c r="R3" s="99"/>
      <c r="S3" s="99"/>
      <c r="T3" s="99"/>
      <c r="W3" s="17"/>
    </row>
    <row r="4" spans="1:24" ht="14.45" customHeight="1" thickBot="1">
      <c r="A4" s="18"/>
      <c r="B4" s="19"/>
      <c r="C4" s="18"/>
      <c r="D4" s="18"/>
      <c r="J4" s="20"/>
      <c r="K4" s="20"/>
      <c r="W4" s="17"/>
    </row>
    <row r="5" spans="1:24" s="18" customFormat="1" ht="52.15" customHeight="1" thickBot="1">
      <c r="A5" s="142" t="s">
        <v>39</v>
      </c>
      <c r="B5" s="142"/>
      <c r="C5" s="142"/>
      <c r="D5" s="142"/>
      <c r="E5" s="143"/>
      <c r="F5" s="144" t="s">
        <v>21</v>
      </c>
      <c r="G5" s="145"/>
      <c r="H5" s="145"/>
      <c r="I5" s="145"/>
      <c r="J5" s="145"/>
      <c r="K5" s="146"/>
      <c r="L5" s="144" t="s">
        <v>22</v>
      </c>
      <c r="M5" s="145"/>
      <c r="N5" s="145"/>
      <c r="O5" s="145"/>
      <c r="P5" s="146"/>
    </row>
    <row r="6" spans="1:24" s="18" customFormat="1" ht="52.15" customHeight="1">
      <c r="A6" s="21"/>
      <c r="B6" s="21"/>
      <c r="C6" s="21"/>
      <c r="D6" s="21"/>
      <c r="E6" s="21"/>
      <c r="F6" s="153" t="s">
        <v>33</v>
      </c>
      <c r="G6" s="147"/>
      <c r="H6" s="147"/>
      <c r="I6" s="147"/>
      <c r="J6" s="147"/>
      <c r="K6" s="147"/>
      <c r="L6" s="147" t="s">
        <v>34</v>
      </c>
      <c r="M6" s="147"/>
      <c r="N6" s="147"/>
      <c r="O6" s="147"/>
      <c r="P6" s="148"/>
    </row>
    <row r="7" spans="1:24" ht="94.9" customHeight="1">
      <c r="A7" s="140" t="s">
        <v>20</v>
      </c>
      <c r="B7" s="140"/>
      <c r="C7" s="140"/>
      <c r="D7" s="140"/>
      <c r="E7" s="141"/>
      <c r="F7" s="154" t="s">
        <v>29</v>
      </c>
      <c r="G7" s="149"/>
      <c r="H7" s="149" t="s">
        <v>19</v>
      </c>
      <c r="I7" s="149"/>
      <c r="J7" s="149" t="s">
        <v>35</v>
      </c>
      <c r="K7" s="149"/>
      <c r="L7" s="149" t="s">
        <v>45</v>
      </c>
      <c r="M7" s="149"/>
      <c r="N7" s="149"/>
      <c r="O7" s="149"/>
      <c r="P7" s="150"/>
      <c r="T7" s="22"/>
      <c r="U7" s="22"/>
      <c r="V7" s="22"/>
      <c r="W7" s="22"/>
      <c r="X7" s="22"/>
    </row>
    <row r="8" spans="1:24" ht="21" customHeight="1" thickBot="1">
      <c r="A8" s="140" t="s">
        <v>23</v>
      </c>
      <c r="B8" s="140"/>
      <c r="C8" s="140"/>
      <c r="D8" s="140"/>
      <c r="E8" s="141"/>
      <c r="F8" s="155"/>
      <c r="G8" s="156"/>
      <c r="H8" s="157"/>
      <c r="I8" s="156"/>
      <c r="J8" s="157"/>
      <c r="K8" s="156"/>
      <c r="L8" s="151"/>
      <c r="M8" s="151"/>
      <c r="N8" s="151"/>
      <c r="O8" s="151"/>
      <c r="P8" s="152"/>
      <c r="Q8" s="23"/>
      <c r="R8" s="23"/>
      <c r="S8" s="23"/>
      <c r="T8" s="23"/>
      <c r="U8" s="22"/>
      <c r="V8" s="22"/>
      <c r="W8" s="22"/>
      <c r="X8" s="22"/>
    </row>
    <row r="9" spans="1:24" ht="8.4499999999999993" customHeight="1">
      <c r="W9" s="25"/>
    </row>
    <row r="10" spans="1:24" ht="46.15" customHeight="1" thickBot="1">
      <c r="A10" s="26" t="s">
        <v>2</v>
      </c>
      <c r="B10" s="92"/>
      <c r="C10" s="102" t="s">
        <v>44</v>
      </c>
      <c r="D10" s="102"/>
      <c r="E10" s="102"/>
      <c r="F10" s="102"/>
      <c r="G10" s="102"/>
      <c r="H10" s="102"/>
      <c r="I10" s="102"/>
      <c r="J10" s="102"/>
      <c r="K10" s="102"/>
      <c r="L10" s="102"/>
      <c r="M10" s="102"/>
      <c r="N10" s="102"/>
      <c r="O10" s="102"/>
      <c r="P10" s="102"/>
      <c r="W10" s="25"/>
    </row>
    <row r="11" spans="1:24" ht="69" customHeight="1" thickBot="1">
      <c r="A11" s="26" t="s">
        <v>3</v>
      </c>
      <c r="B11" s="53"/>
      <c r="C11" s="134" t="s">
        <v>4</v>
      </c>
      <c r="D11" s="133"/>
      <c r="E11" s="135" t="s">
        <v>5</v>
      </c>
      <c r="F11" s="136"/>
      <c r="G11" s="135" t="s">
        <v>6</v>
      </c>
      <c r="H11" s="136"/>
      <c r="I11" s="137" t="s">
        <v>7</v>
      </c>
      <c r="J11" s="138"/>
      <c r="K11" s="139" t="s">
        <v>8</v>
      </c>
      <c r="L11" s="133"/>
      <c r="M11" s="132" t="s">
        <v>13</v>
      </c>
      <c r="N11" s="133"/>
      <c r="O11" s="132" t="s">
        <v>14</v>
      </c>
      <c r="P11" s="133"/>
      <c r="R11" s="130" t="s">
        <v>40</v>
      </c>
      <c r="S11" s="131"/>
      <c r="T11" s="131"/>
    </row>
    <row r="12" spans="1:24" ht="56.45" customHeight="1" thickBot="1">
      <c r="A12" s="26" t="s">
        <v>25</v>
      </c>
      <c r="B12" s="79"/>
      <c r="C12" s="54" t="s">
        <v>9</v>
      </c>
      <c r="D12" s="55" t="s">
        <v>10</v>
      </c>
      <c r="E12" s="54" t="s">
        <v>9</v>
      </c>
      <c r="F12" s="55" t="s">
        <v>10</v>
      </c>
      <c r="G12" s="54" t="s">
        <v>9</v>
      </c>
      <c r="H12" s="55" t="s">
        <v>10</v>
      </c>
      <c r="I12" s="54" t="s">
        <v>9</v>
      </c>
      <c r="J12" s="55" t="s">
        <v>10</v>
      </c>
      <c r="K12" s="56" t="s">
        <v>9</v>
      </c>
      <c r="L12" s="55" t="s">
        <v>10</v>
      </c>
      <c r="M12" s="54" t="s">
        <v>9</v>
      </c>
      <c r="N12" s="55" t="s">
        <v>10</v>
      </c>
      <c r="O12" s="54" t="s">
        <v>9</v>
      </c>
      <c r="P12" s="55" t="s">
        <v>10</v>
      </c>
      <c r="R12" s="30" t="s">
        <v>37</v>
      </c>
      <c r="S12" s="31" t="s">
        <v>31</v>
      </c>
      <c r="T12" s="32" t="s">
        <v>36</v>
      </c>
    </row>
    <row r="13" spans="1:24" ht="39" customHeight="1">
      <c r="A13" s="109" t="s">
        <v>26</v>
      </c>
      <c r="B13" s="110"/>
      <c r="C13" s="81"/>
      <c r="D13" s="81"/>
      <c r="E13" s="81"/>
      <c r="F13" s="81"/>
      <c r="G13" s="81"/>
      <c r="H13" s="81"/>
      <c r="I13" s="81"/>
      <c r="J13" s="81"/>
      <c r="K13" s="81"/>
      <c r="L13" s="81"/>
      <c r="M13" s="81"/>
      <c r="N13" s="81"/>
      <c r="O13" s="81"/>
      <c r="P13" s="82"/>
      <c r="R13" s="33">
        <f>SUMIF(C12:P12,"MIDI",C13:P13)</f>
        <v>0</v>
      </c>
      <c r="S13" s="33">
        <f ca="1">SUMIF(C12:P13,"SOIR",C13:P13)</f>
        <v>0</v>
      </c>
      <c r="T13" s="34">
        <f ca="1">R13+S13</f>
        <v>0</v>
      </c>
    </row>
    <row r="14" spans="1:24" ht="64.150000000000006" customHeight="1">
      <c r="A14" s="105" t="s">
        <v>28</v>
      </c>
      <c r="B14" s="106"/>
      <c r="C14" s="81"/>
      <c r="D14" s="81"/>
      <c r="E14" s="81"/>
      <c r="F14" s="81"/>
      <c r="G14" s="81"/>
      <c r="H14" s="81"/>
      <c r="I14" s="81"/>
      <c r="J14" s="81"/>
      <c r="K14" s="81"/>
      <c r="L14" s="81"/>
      <c r="M14" s="81"/>
      <c r="N14" s="81"/>
      <c r="O14" s="81"/>
      <c r="P14" s="82"/>
      <c r="R14" s="33">
        <f>SUMIF(C12:P12,"MIDI",C14:P14)</f>
        <v>0</v>
      </c>
      <c r="S14" s="33">
        <f>SUMIF(C12:P12,"SOIR",C14:P14)</f>
        <v>0</v>
      </c>
      <c r="T14" s="34">
        <f>R14+S14</f>
        <v>0</v>
      </c>
    </row>
    <row r="15" spans="1:24" ht="63" customHeight="1" thickBot="1">
      <c r="A15" s="105" t="s">
        <v>1</v>
      </c>
      <c r="B15" s="106"/>
      <c r="C15" s="83"/>
      <c r="D15" s="84"/>
      <c r="E15" s="84"/>
      <c r="F15" s="84"/>
      <c r="G15" s="84"/>
      <c r="H15" s="84"/>
      <c r="I15" s="84"/>
      <c r="J15" s="84"/>
      <c r="K15" s="84"/>
      <c r="L15" s="84"/>
      <c r="M15" s="84"/>
      <c r="N15" s="84"/>
      <c r="O15" s="84"/>
      <c r="P15" s="85"/>
      <c r="R15" s="33">
        <f>SUMIF(C12:P12,"MIDI",C15:P15)</f>
        <v>0</v>
      </c>
      <c r="S15" s="33">
        <f>SUMIF(C12:P12,"SOIR",C15:P15)</f>
        <v>0</v>
      </c>
      <c r="T15" s="35">
        <f>R15+S15</f>
        <v>0</v>
      </c>
    </row>
    <row r="16" spans="1:24" ht="58.15" customHeight="1" thickBot="1">
      <c r="A16" s="107" t="s">
        <v>11</v>
      </c>
      <c r="B16" s="108"/>
      <c r="C16" s="111"/>
      <c r="D16" s="112"/>
      <c r="E16" s="112"/>
      <c r="F16" s="112"/>
      <c r="G16" s="112"/>
      <c r="H16" s="112"/>
      <c r="I16" s="112"/>
      <c r="J16" s="112"/>
      <c r="K16" s="112"/>
      <c r="L16" s="112"/>
      <c r="M16" s="112"/>
      <c r="N16" s="112"/>
      <c r="O16" s="112"/>
      <c r="P16" s="113"/>
      <c r="R16" s="30" t="s">
        <v>32</v>
      </c>
      <c r="S16" s="31" t="s">
        <v>38</v>
      </c>
      <c r="T16" s="32" t="s">
        <v>51</v>
      </c>
    </row>
    <row r="17" spans="1:22" ht="40.9" customHeight="1">
      <c r="A17" s="124" t="s">
        <v>30</v>
      </c>
      <c r="B17" s="125"/>
      <c r="C17" s="89"/>
      <c r="D17" s="90"/>
      <c r="E17" s="90"/>
      <c r="F17" s="90"/>
      <c r="G17" s="90"/>
      <c r="H17" s="90"/>
      <c r="I17" s="90"/>
      <c r="J17" s="90"/>
      <c r="K17" s="90"/>
      <c r="L17" s="90"/>
      <c r="M17" s="90"/>
      <c r="N17" s="90"/>
      <c r="O17" s="90"/>
      <c r="P17" s="91"/>
      <c r="R17" s="62">
        <f>SUMIF(C12:P12,"MIDI",C17:P17)</f>
        <v>0</v>
      </c>
      <c r="S17" s="62">
        <f>SUMIF(C12:P12,"SOIR",C17:P17)</f>
        <v>0</v>
      </c>
      <c r="T17" s="63">
        <f t="shared" ref="T17:T22" si="0">R17+S17</f>
        <v>0</v>
      </c>
    </row>
    <row r="18" spans="1:22" ht="38.450000000000003" customHeight="1">
      <c r="A18" s="124" t="s">
        <v>52</v>
      </c>
      <c r="B18" s="125"/>
      <c r="C18" s="86"/>
      <c r="D18" s="87"/>
      <c r="E18" s="87"/>
      <c r="F18" s="87"/>
      <c r="G18" s="87"/>
      <c r="H18" s="87"/>
      <c r="I18" s="87"/>
      <c r="J18" s="87"/>
      <c r="K18" s="87"/>
      <c r="L18" s="87"/>
      <c r="M18" s="87"/>
      <c r="N18" s="87"/>
      <c r="O18" s="87"/>
      <c r="P18" s="88"/>
      <c r="R18" s="62">
        <f>SUMIF(C12:P12,"MIDI",C18:P18)</f>
        <v>0</v>
      </c>
      <c r="S18" s="62">
        <f>SUMIF(C12:P12,"SOIR",C18:P18)</f>
        <v>0</v>
      </c>
      <c r="T18" s="63">
        <f t="shared" si="0"/>
        <v>0</v>
      </c>
    </row>
    <row r="19" spans="1:22" ht="42" customHeight="1">
      <c r="A19" s="124" t="s">
        <v>17</v>
      </c>
      <c r="B19" s="125"/>
      <c r="C19" s="86"/>
      <c r="D19" s="87"/>
      <c r="E19" s="87"/>
      <c r="F19" s="87"/>
      <c r="G19" s="87"/>
      <c r="H19" s="87"/>
      <c r="I19" s="87"/>
      <c r="J19" s="87"/>
      <c r="K19" s="87"/>
      <c r="L19" s="87"/>
      <c r="M19" s="87"/>
      <c r="N19" s="87"/>
      <c r="O19" s="87"/>
      <c r="P19" s="88"/>
      <c r="R19" s="62">
        <f>SUMIF(C12:P12,"MIDI",C19:P19)</f>
        <v>0</v>
      </c>
      <c r="S19" s="62">
        <f>SUMIF(C12:P12,"SOIR",C19:P19)</f>
        <v>0</v>
      </c>
      <c r="T19" s="63">
        <f t="shared" si="0"/>
        <v>0</v>
      </c>
      <c r="V19" s="36"/>
    </row>
    <row r="20" spans="1:22" ht="48" customHeight="1">
      <c r="A20" s="124" t="s">
        <v>12</v>
      </c>
      <c r="B20" s="125"/>
      <c r="C20" s="86"/>
      <c r="D20" s="87"/>
      <c r="E20" s="87"/>
      <c r="F20" s="87"/>
      <c r="G20" s="87"/>
      <c r="H20" s="87"/>
      <c r="I20" s="87"/>
      <c r="J20" s="87"/>
      <c r="K20" s="87"/>
      <c r="L20" s="87"/>
      <c r="M20" s="87"/>
      <c r="N20" s="87"/>
      <c r="O20" s="87"/>
      <c r="P20" s="88"/>
      <c r="R20" s="62">
        <f>SUMIF(C12:P12,"MIDI",C20:P20)</f>
        <v>0</v>
      </c>
      <c r="S20" s="62">
        <f>SUMIF(C12:P12,"SOIR",C20:P20)</f>
        <v>0</v>
      </c>
      <c r="T20" s="63">
        <f t="shared" si="0"/>
        <v>0</v>
      </c>
    </row>
    <row r="21" spans="1:22" ht="51.6" customHeight="1" thickBot="1">
      <c r="A21" s="126" t="s">
        <v>18</v>
      </c>
      <c r="B21" s="127"/>
      <c r="C21" s="86"/>
      <c r="D21" s="87"/>
      <c r="E21" s="87"/>
      <c r="F21" s="87"/>
      <c r="G21" s="87"/>
      <c r="H21" s="87"/>
      <c r="I21" s="87"/>
      <c r="J21" s="87"/>
      <c r="K21" s="87"/>
      <c r="L21" s="87"/>
      <c r="M21" s="87"/>
      <c r="N21" s="87"/>
      <c r="O21" s="87"/>
      <c r="P21" s="88"/>
      <c r="R21" s="62">
        <f>SUMIF(C12:P12,"MIDI",C21:P21)</f>
        <v>0</v>
      </c>
      <c r="S21" s="62">
        <f>SUMIF(C12:P12,"SOIR",C21:P21)</f>
        <v>0</v>
      </c>
      <c r="T21" s="63">
        <f t="shared" si="0"/>
        <v>0</v>
      </c>
      <c r="V21" s="36"/>
    </row>
    <row r="22" spans="1:22" ht="51.6" customHeight="1" thickBot="1">
      <c r="A22" s="114" t="s">
        <v>27</v>
      </c>
      <c r="B22" s="115"/>
      <c r="C22" s="86"/>
      <c r="D22" s="87"/>
      <c r="E22" s="87"/>
      <c r="F22" s="87"/>
      <c r="G22" s="87"/>
      <c r="H22" s="87"/>
      <c r="I22" s="87"/>
      <c r="J22" s="87"/>
      <c r="K22" s="87"/>
      <c r="L22" s="87"/>
      <c r="M22" s="87"/>
      <c r="N22" s="87"/>
      <c r="O22" s="87"/>
      <c r="P22" s="88"/>
      <c r="R22" s="62">
        <f>SUMIF(C12:P12,"MIDI",C22:P22)</f>
        <v>0</v>
      </c>
      <c r="S22" s="62">
        <f>SUMIF(C12:P12,"SOIR",C22:P22)</f>
        <v>0</v>
      </c>
      <c r="T22" s="63">
        <f t="shared" si="0"/>
        <v>0</v>
      </c>
      <c r="V22" s="36"/>
    </row>
    <row r="23" spans="1:22" ht="51.6" customHeight="1" thickBot="1">
      <c r="A23" s="100" t="s">
        <v>16</v>
      </c>
      <c r="B23" s="101"/>
      <c r="C23" s="38">
        <f>SUM(C17:C22)</f>
        <v>0</v>
      </c>
      <c r="D23" s="39">
        <f>SUM(D17:D22)</f>
        <v>0</v>
      </c>
      <c r="E23" s="39">
        <f>SUM(E17:E22)</f>
        <v>0</v>
      </c>
      <c r="F23" s="39">
        <f t="shared" ref="F23:P23" si="1">SUM(F17:F22)</f>
        <v>0</v>
      </c>
      <c r="G23" s="39">
        <f t="shared" si="1"/>
        <v>0</v>
      </c>
      <c r="H23" s="39">
        <f t="shared" si="1"/>
        <v>0</v>
      </c>
      <c r="I23" s="39">
        <f t="shared" si="1"/>
        <v>0</v>
      </c>
      <c r="J23" s="39">
        <f t="shared" si="1"/>
        <v>0</v>
      </c>
      <c r="K23" s="39">
        <f t="shared" si="1"/>
        <v>0</v>
      </c>
      <c r="L23" s="39">
        <f t="shared" si="1"/>
        <v>0</v>
      </c>
      <c r="M23" s="39">
        <f t="shared" si="1"/>
        <v>0</v>
      </c>
      <c r="N23" s="39">
        <f t="shared" si="1"/>
        <v>0</v>
      </c>
      <c r="O23" s="39">
        <f t="shared" si="1"/>
        <v>0</v>
      </c>
      <c r="P23" s="40">
        <f t="shared" si="1"/>
        <v>0</v>
      </c>
      <c r="Q23" s="37"/>
      <c r="R23" s="38">
        <f>SUM(R17:R22)</f>
        <v>0</v>
      </c>
      <c r="S23" s="39">
        <f>SUM(S17:S22)</f>
        <v>0</v>
      </c>
      <c r="T23" s="40">
        <f>SUM(T17:T22)</f>
        <v>0</v>
      </c>
      <c r="V23" s="36"/>
    </row>
    <row r="24" spans="1:22" ht="22.9" customHeight="1">
      <c r="A24" s="37"/>
      <c r="B24" s="41"/>
      <c r="C24" s="37"/>
      <c r="D24" s="37"/>
      <c r="E24" s="37"/>
      <c r="F24" s="37"/>
      <c r="G24" s="37"/>
      <c r="H24" s="37"/>
      <c r="I24" s="37"/>
      <c r="J24" s="37"/>
      <c r="K24" s="37"/>
      <c r="L24" s="37"/>
      <c r="M24" s="37"/>
      <c r="N24" s="37"/>
      <c r="O24" s="37"/>
      <c r="P24" s="37"/>
      <c r="Q24" s="37"/>
      <c r="R24" s="37"/>
      <c r="S24" s="37"/>
      <c r="T24" s="37"/>
    </row>
    <row r="25" spans="1:22" ht="51.6" customHeight="1" thickBot="1">
      <c r="C25" s="102" t="s">
        <v>41</v>
      </c>
      <c r="D25" s="102"/>
      <c r="E25" s="102"/>
      <c r="F25" s="102"/>
      <c r="G25" s="102"/>
      <c r="H25" s="102"/>
      <c r="I25" s="102"/>
      <c r="J25" s="102"/>
      <c r="K25" s="102"/>
      <c r="L25" s="102"/>
      <c r="M25" s="102"/>
      <c r="N25" s="102"/>
      <c r="O25" s="102"/>
      <c r="P25" s="102"/>
      <c r="Q25" s="37"/>
      <c r="R25" s="37"/>
      <c r="S25" s="37"/>
      <c r="T25" s="37"/>
      <c r="U25" s="37"/>
    </row>
    <row r="26" spans="1:22" ht="51.6" customHeight="1" thickBot="1">
      <c r="C26" s="103" t="s">
        <v>4</v>
      </c>
      <c r="D26" s="104"/>
      <c r="E26" s="116" t="s">
        <v>5</v>
      </c>
      <c r="F26" s="117"/>
      <c r="G26" s="116" t="s">
        <v>6</v>
      </c>
      <c r="H26" s="117"/>
      <c r="I26" s="118" t="s">
        <v>7</v>
      </c>
      <c r="J26" s="119"/>
      <c r="K26" s="120" t="s">
        <v>8</v>
      </c>
      <c r="L26" s="104"/>
      <c r="M26" s="103" t="s">
        <v>13</v>
      </c>
      <c r="N26" s="104"/>
      <c r="O26" s="103" t="s">
        <v>14</v>
      </c>
      <c r="P26" s="104"/>
      <c r="Q26" s="37"/>
      <c r="R26" s="37"/>
      <c r="S26" s="37"/>
      <c r="T26" s="37"/>
      <c r="U26" s="37"/>
    </row>
    <row r="27" spans="1:22" ht="63.6" customHeight="1" thickBot="1">
      <c r="A27" s="37"/>
      <c r="B27" s="41"/>
      <c r="C27" s="29" t="s">
        <v>9</v>
      </c>
      <c r="D27" s="28" t="s">
        <v>10</v>
      </c>
      <c r="E27" s="29" t="s">
        <v>9</v>
      </c>
      <c r="F27" s="28" t="s">
        <v>10</v>
      </c>
      <c r="G27" s="29" t="s">
        <v>9</v>
      </c>
      <c r="H27" s="28" t="s">
        <v>10</v>
      </c>
      <c r="I27" s="29" t="s">
        <v>9</v>
      </c>
      <c r="J27" s="28" t="s">
        <v>10</v>
      </c>
      <c r="K27" s="27" t="s">
        <v>9</v>
      </c>
      <c r="L27" s="28" t="s">
        <v>10</v>
      </c>
      <c r="M27" s="29" t="s">
        <v>9</v>
      </c>
      <c r="N27" s="28" t="s">
        <v>10</v>
      </c>
      <c r="O27" s="29" t="s">
        <v>9</v>
      </c>
      <c r="P27" s="28" t="s">
        <v>10</v>
      </c>
      <c r="Q27" s="37"/>
      <c r="R27" s="30" t="s">
        <v>32</v>
      </c>
      <c r="S27" s="31" t="s">
        <v>38</v>
      </c>
      <c r="T27" s="32" t="s">
        <v>51</v>
      </c>
      <c r="U27" s="37"/>
    </row>
    <row r="28" spans="1:22" ht="39.6" customHeight="1">
      <c r="A28" s="128" t="s">
        <v>46</v>
      </c>
      <c r="B28" s="129"/>
      <c r="C28" s="86"/>
      <c r="D28" s="87"/>
      <c r="E28" s="87"/>
      <c r="F28" s="87"/>
      <c r="G28" s="87"/>
      <c r="H28" s="87"/>
      <c r="I28" s="87"/>
      <c r="J28" s="87"/>
      <c r="K28" s="87"/>
      <c r="L28" s="87"/>
      <c r="M28" s="87"/>
      <c r="N28" s="87"/>
      <c r="O28" s="87"/>
      <c r="P28" s="88"/>
      <c r="R28" s="62">
        <f>SUMIF(C27:P27,"MIDI",C28:P28)</f>
        <v>0</v>
      </c>
      <c r="S28" s="62">
        <f>SUMIF(C27:P27,"SOIR",C28:P28)</f>
        <v>0</v>
      </c>
      <c r="T28" s="63">
        <f>R28+S28</f>
        <v>0</v>
      </c>
    </row>
    <row r="29" spans="1:22" ht="43.9" customHeight="1">
      <c r="A29" s="122" t="s">
        <v>47</v>
      </c>
      <c r="B29" s="123"/>
      <c r="C29" s="86"/>
      <c r="D29" s="87"/>
      <c r="E29" s="87"/>
      <c r="F29" s="87"/>
      <c r="G29" s="87"/>
      <c r="H29" s="87"/>
      <c r="I29" s="87"/>
      <c r="J29" s="87"/>
      <c r="K29" s="87"/>
      <c r="L29" s="87"/>
      <c r="M29" s="87"/>
      <c r="N29" s="87"/>
      <c r="O29" s="87"/>
      <c r="P29" s="88"/>
      <c r="R29" s="62">
        <f>SUMIF(C27:P27,"MIDI",C29:P29)</f>
        <v>0</v>
      </c>
      <c r="S29" s="62">
        <f>SUMIF(C27:P27,"SOIR",C29:P29)</f>
        <v>0</v>
      </c>
      <c r="T29" s="63">
        <f>R29+S29</f>
        <v>0</v>
      </c>
      <c r="V29" s="36"/>
    </row>
    <row r="30" spans="1:22" ht="33" customHeight="1">
      <c r="A30" s="124" t="s">
        <v>48</v>
      </c>
      <c r="B30" s="125"/>
      <c r="C30" s="86"/>
      <c r="D30" s="87"/>
      <c r="E30" s="87"/>
      <c r="F30" s="87"/>
      <c r="G30" s="87"/>
      <c r="H30" s="87"/>
      <c r="I30" s="87"/>
      <c r="J30" s="87"/>
      <c r="K30" s="87"/>
      <c r="L30" s="87"/>
      <c r="M30" s="87"/>
      <c r="N30" s="87"/>
      <c r="O30" s="87"/>
      <c r="P30" s="88"/>
      <c r="R30" s="62">
        <f>SUMIF(C27:P27,"MIDI",C30:P30)</f>
        <v>0</v>
      </c>
      <c r="S30" s="62">
        <f>SUMIF(C27:P27,"SOIR",C30:P30)</f>
        <v>0</v>
      </c>
      <c r="T30" s="63">
        <f>R30+S30</f>
        <v>0</v>
      </c>
    </row>
    <row r="31" spans="1:22" ht="46.15" customHeight="1" thickBot="1">
      <c r="A31" s="126" t="s">
        <v>49</v>
      </c>
      <c r="B31" s="127"/>
      <c r="C31" s="86"/>
      <c r="D31" s="87"/>
      <c r="E31" s="87"/>
      <c r="F31" s="87"/>
      <c r="G31" s="87"/>
      <c r="H31" s="87"/>
      <c r="I31" s="87"/>
      <c r="J31" s="87"/>
      <c r="K31" s="87"/>
      <c r="L31" s="87"/>
      <c r="M31" s="87"/>
      <c r="N31" s="87"/>
      <c r="O31" s="87"/>
      <c r="P31" s="88"/>
      <c r="R31" s="62">
        <f>SUMIF(C27:P27,"MIDI",C31:P31)</f>
        <v>0</v>
      </c>
      <c r="S31" s="62">
        <f>SUMIF(C27:P27,"SOIR",C31:P31)</f>
        <v>0</v>
      </c>
      <c r="T31" s="63">
        <f>R31+S31</f>
        <v>0</v>
      </c>
      <c r="V31" s="36"/>
    </row>
    <row r="32" spans="1:22" ht="46.15" customHeight="1" thickBot="1">
      <c r="A32" s="114" t="s">
        <v>50</v>
      </c>
      <c r="B32" s="115"/>
      <c r="C32" s="86"/>
      <c r="D32" s="87"/>
      <c r="E32" s="87"/>
      <c r="F32" s="87"/>
      <c r="G32" s="87"/>
      <c r="H32" s="87"/>
      <c r="I32" s="87"/>
      <c r="J32" s="87"/>
      <c r="K32" s="87"/>
      <c r="L32" s="87"/>
      <c r="M32" s="87"/>
      <c r="N32" s="87"/>
      <c r="O32" s="87"/>
      <c r="P32" s="88"/>
      <c r="R32" s="62">
        <f>SUMIF(C27:P27,"MIDI",C32:P32)</f>
        <v>0</v>
      </c>
      <c r="S32" s="62">
        <f>SUMIF(C27:P27,"SOIR",C32:P32)</f>
        <v>0</v>
      </c>
      <c r="T32" s="63">
        <f>R32+S32</f>
        <v>0</v>
      </c>
      <c r="V32" s="36"/>
    </row>
    <row r="33" spans="1:23" ht="47.45" customHeight="1" thickBot="1">
      <c r="A33" s="100" t="s">
        <v>16</v>
      </c>
      <c r="B33" s="101"/>
      <c r="C33" s="43">
        <f>SUM(C28:C32)</f>
        <v>0</v>
      </c>
      <c r="D33" s="44">
        <f>SUM(D28:D32)</f>
        <v>0</v>
      </c>
      <c r="E33" s="44">
        <f>SUM(E28:E32)</f>
        <v>0</v>
      </c>
      <c r="F33" s="44">
        <f t="shared" ref="F33:I33" si="2">SUM(F28:F32)</f>
        <v>0</v>
      </c>
      <c r="G33" s="44">
        <f t="shared" si="2"/>
        <v>0</v>
      </c>
      <c r="H33" s="44">
        <f t="shared" si="2"/>
        <v>0</v>
      </c>
      <c r="I33" s="44">
        <f t="shared" si="2"/>
        <v>0</v>
      </c>
      <c r="J33" s="44">
        <f t="shared" ref="J33:P33" si="3">SUM(J28:J32)</f>
        <v>0</v>
      </c>
      <c r="K33" s="44">
        <f t="shared" si="3"/>
        <v>0</v>
      </c>
      <c r="L33" s="44">
        <f t="shared" si="3"/>
        <v>0</v>
      </c>
      <c r="M33" s="44">
        <f t="shared" si="3"/>
        <v>0</v>
      </c>
      <c r="N33" s="44">
        <f t="shared" si="3"/>
        <v>0</v>
      </c>
      <c r="O33" s="44">
        <f t="shared" si="3"/>
        <v>0</v>
      </c>
      <c r="P33" s="57">
        <f t="shared" si="3"/>
        <v>0</v>
      </c>
      <c r="Q33" s="42"/>
      <c r="R33" s="43">
        <f>SUM(R28:R32)</f>
        <v>0</v>
      </c>
      <c r="S33" s="44">
        <f>SUM(S28:S32)</f>
        <v>0</v>
      </c>
      <c r="T33" s="45">
        <f>SUM(T28:T32)</f>
        <v>0</v>
      </c>
      <c r="U33" s="46"/>
      <c r="V33" s="36"/>
    </row>
    <row r="34" spans="1:23">
      <c r="A34" s="47"/>
      <c r="B34" s="48"/>
      <c r="C34" s="47"/>
      <c r="D34" s="47"/>
      <c r="E34" s="47"/>
      <c r="F34" s="47"/>
      <c r="G34" s="47"/>
      <c r="H34" s="47"/>
      <c r="I34" s="47"/>
      <c r="J34" s="47"/>
      <c r="K34" s="47"/>
      <c r="L34" s="47"/>
      <c r="M34" s="47"/>
      <c r="N34" s="47"/>
      <c r="O34" s="47"/>
      <c r="P34" s="47"/>
      <c r="Q34" s="46"/>
      <c r="U34" s="46"/>
      <c r="V34" s="49"/>
    </row>
    <row r="35" spans="1:23" ht="14.45" customHeight="1">
      <c r="A35" s="121" t="s">
        <v>0</v>
      </c>
      <c r="B35" s="121"/>
      <c r="C35" s="121"/>
      <c r="D35" s="121"/>
      <c r="E35" s="121"/>
      <c r="F35" s="121"/>
      <c r="G35" s="121"/>
      <c r="H35" s="121"/>
      <c r="I35" s="121"/>
      <c r="J35" s="121"/>
      <c r="K35" s="121"/>
      <c r="L35" s="121"/>
      <c r="M35" s="48"/>
      <c r="N35" s="48"/>
      <c r="O35" s="48"/>
      <c r="P35" s="48"/>
      <c r="Q35" s="46"/>
      <c r="U35" s="46"/>
      <c r="V35" s="46"/>
      <c r="W35" s="46"/>
    </row>
    <row r="36" spans="1:23" ht="14.45" customHeight="1">
      <c r="A36" s="50"/>
      <c r="B36" s="51"/>
      <c r="C36" s="50"/>
      <c r="D36" s="50"/>
      <c r="E36" s="50"/>
      <c r="F36" s="50"/>
      <c r="G36" s="50"/>
      <c r="H36" s="50"/>
      <c r="I36" s="50"/>
      <c r="J36" s="50"/>
      <c r="K36" s="50"/>
      <c r="L36" s="50"/>
      <c r="M36" s="52"/>
      <c r="N36" s="52"/>
      <c r="O36" s="52"/>
      <c r="P36" s="52"/>
      <c r="Q36" s="46"/>
      <c r="U36" s="46"/>
    </row>
    <row r="37" spans="1:23" ht="15" customHeight="1">
      <c r="A37" s="50"/>
      <c r="B37" s="51"/>
      <c r="C37" s="50"/>
      <c r="D37" s="50"/>
      <c r="E37" s="50"/>
      <c r="F37" s="50"/>
      <c r="G37" s="50"/>
      <c r="H37" s="50"/>
      <c r="I37" s="50"/>
      <c r="J37" s="50"/>
      <c r="K37" s="50"/>
      <c r="L37" s="50"/>
      <c r="M37" s="52"/>
      <c r="N37" s="52"/>
      <c r="O37" s="52"/>
      <c r="P37" s="52"/>
      <c r="Q37" s="46"/>
      <c r="U37" s="46"/>
    </row>
    <row r="38" spans="1:23">
      <c r="A38" s="50"/>
      <c r="B38" s="51"/>
      <c r="C38" s="50"/>
      <c r="D38" s="50"/>
      <c r="E38" s="50"/>
      <c r="F38" s="50"/>
      <c r="G38" s="50"/>
      <c r="H38" s="50"/>
      <c r="I38" s="50"/>
      <c r="J38" s="50"/>
      <c r="K38" s="50"/>
      <c r="L38" s="50"/>
      <c r="M38" s="52"/>
      <c r="N38" s="52"/>
      <c r="O38" s="52"/>
      <c r="P38" s="52"/>
      <c r="Q38" s="46"/>
      <c r="U38" s="46"/>
    </row>
    <row r="39" spans="1:23">
      <c r="A39" s="50"/>
      <c r="B39" s="51"/>
      <c r="C39" s="50"/>
      <c r="D39" s="50"/>
      <c r="E39" s="50"/>
      <c r="F39" s="50"/>
      <c r="G39" s="50"/>
      <c r="H39" s="50"/>
      <c r="I39" s="50"/>
      <c r="J39" s="50"/>
      <c r="K39" s="50"/>
      <c r="L39" s="50"/>
      <c r="M39" s="52"/>
      <c r="N39" s="52"/>
      <c r="O39" s="52"/>
      <c r="P39" s="52"/>
      <c r="Q39" s="46"/>
      <c r="U39" s="46"/>
    </row>
    <row r="40" spans="1:23">
      <c r="Q40" s="46"/>
      <c r="U40" s="46"/>
    </row>
  </sheetData>
  <sheetProtection sheet="1" objects="1" scenarios="1" formatCells="0" formatColumns="0" formatRows="0" selectLockedCells="1" sort="0" autoFilter="0" pivotTables="0"/>
  <mergeCells count="52">
    <mergeCell ref="A7:E7"/>
    <mergeCell ref="A8:E8"/>
    <mergeCell ref="A5:E5"/>
    <mergeCell ref="L5:P5"/>
    <mergeCell ref="L6:P6"/>
    <mergeCell ref="L7:P7"/>
    <mergeCell ref="L8:P8"/>
    <mergeCell ref="F5:K5"/>
    <mergeCell ref="F6:K6"/>
    <mergeCell ref="F7:G7"/>
    <mergeCell ref="H7:I7"/>
    <mergeCell ref="J7:K7"/>
    <mergeCell ref="F8:G8"/>
    <mergeCell ref="H8:I8"/>
    <mergeCell ref="J8:K8"/>
    <mergeCell ref="R11:T11"/>
    <mergeCell ref="M11:N11"/>
    <mergeCell ref="O11:P11"/>
    <mergeCell ref="C11:D11"/>
    <mergeCell ref="E11:F11"/>
    <mergeCell ref="G11:H11"/>
    <mergeCell ref="I11:J11"/>
    <mergeCell ref="K11:L11"/>
    <mergeCell ref="A17:B17"/>
    <mergeCell ref="A18:B18"/>
    <mergeCell ref="A21:B21"/>
    <mergeCell ref="A31:B31"/>
    <mergeCell ref="A20:B20"/>
    <mergeCell ref="A19:B19"/>
    <mergeCell ref="A28:B28"/>
    <mergeCell ref="K26:L26"/>
    <mergeCell ref="M26:N26"/>
    <mergeCell ref="A35:L35"/>
    <mergeCell ref="A29:B29"/>
    <mergeCell ref="A30:B30"/>
    <mergeCell ref="A32:B32"/>
    <mergeCell ref="A1:T3"/>
    <mergeCell ref="A23:B23"/>
    <mergeCell ref="A33:B33"/>
    <mergeCell ref="C10:P10"/>
    <mergeCell ref="C25:P25"/>
    <mergeCell ref="C26:D26"/>
    <mergeCell ref="A15:B15"/>
    <mergeCell ref="A16:B16"/>
    <mergeCell ref="A13:B13"/>
    <mergeCell ref="A14:B14"/>
    <mergeCell ref="O26:P26"/>
    <mergeCell ref="C16:P16"/>
    <mergeCell ref="A22:B22"/>
    <mergeCell ref="E26:F26"/>
    <mergeCell ref="G26:H26"/>
    <mergeCell ref="I26:J26"/>
  </mergeCells>
  <dataValidations count="6">
    <dataValidation operator="greaterThan" allowBlank="1" showInputMessage="1" showErrorMessage="1" error="Merci d'indiquer une valeur en nombre entier, non nulle et sans unité._x000a_" sqref="C13:P13"/>
    <dataValidation operator="notEqual" allowBlank="1" showInputMessage="1" showErrorMessage="1" error="Merci d'indiquer une valeur non nulle et sans unité. " sqref="C17:P17"/>
    <dataValidation type="whole" operator="greaterThan" allowBlank="1" showInputMessage="1" showErrorMessage="1" error="Merci d'indiquer une valeur en nombre entier, non nulle et sans unité. " sqref="C14:P14">
      <formula1>0</formula1>
    </dataValidation>
    <dataValidation type="whole" operator="greaterThanOrEqual" allowBlank="1" showInputMessage="1" showErrorMessage="1" error="Merci d'indiquer un nombre entier et sans unité." sqref="C15:P15">
      <formula1>0</formula1>
    </dataValidation>
    <dataValidation type="decimal" operator="greaterThanOrEqual" allowBlank="1" showInputMessage="1" showErrorMessage="1" error="Merci de renseigner des valeurs sans unité. " sqref="C18:P20 C28:P30">
      <formula1>0</formula1>
    </dataValidation>
    <dataValidation type="decimal" operator="greaterThanOrEqual" allowBlank="1" showInputMessage="1" showErrorMessage="1" error="Merci d'indiquer la valeur sans unité." sqref="Q23:T23 C21:P24 C31:P32">
      <formula1>0</formula1>
    </dataValidation>
  </dataValidations>
  <pageMargins left="0.25" right="0.25" top="0.75" bottom="0.75" header="0.3" footer="0.3"/>
  <pageSetup paperSize="9" scale="41"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showGridLines="0" zoomScale="80" zoomScaleNormal="80" workbookViewId="0">
      <selection activeCell="B1" sqref="B1:M1"/>
    </sheetView>
  </sheetViews>
  <sheetFormatPr baseColWidth="10" defaultRowHeight="15"/>
  <cols>
    <col min="1" max="1" width="2.85546875" customWidth="1"/>
    <col min="4" max="4" width="25.7109375" customWidth="1"/>
    <col min="5" max="6" width="20" customWidth="1"/>
    <col min="7" max="7" width="3.7109375" customWidth="1"/>
    <col min="8" max="8" width="9.140625" customWidth="1"/>
    <col min="9" max="9" width="10.7109375" customWidth="1"/>
    <col min="10" max="10" width="15.28515625" customWidth="1"/>
    <col min="11" max="11" width="18.28515625" customWidth="1"/>
    <col min="12" max="12" width="20" customWidth="1"/>
    <col min="13" max="13" width="20" style="93" customWidth="1"/>
  </cols>
  <sheetData>
    <row r="1" spans="1:16" ht="52.9" customHeight="1" thickTop="1">
      <c r="A1" s="5"/>
      <c r="B1" s="198" t="s">
        <v>78</v>
      </c>
      <c r="C1" s="198"/>
      <c r="D1" s="198"/>
      <c r="E1" s="198"/>
      <c r="F1" s="198"/>
      <c r="G1" s="198"/>
      <c r="H1" s="198"/>
      <c r="I1" s="198"/>
      <c r="J1" s="198"/>
      <c r="K1" s="198"/>
      <c r="L1" s="198"/>
      <c r="M1" s="198"/>
    </row>
    <row r="2" spans="1:16" ht="22.15" customHeight="1">
      <c r="A2" s="1"/>
      <c r="B2" s="166"/>
      <c r="C2" s="166"/>
      <c r="D2" s="166"/>
      <c r="E2" s="166"/>
      <c r="F2" s="166"/>
    </row>
    <row r="3" spans="1:16" s="1" customFormat="1" ht="31.15" customHeight="1" thickBot="1">
      <c r="A3" s="164" t="s">
        <v>15</v>
      </c>
      <c r="B3" s="165"/>
      <c r="C3" s="165"/>
      <c r="D3" s="165"/>
      <c r="E3" s="61" t="s">
        <v>63</v>
      </c>
      <c r="F3" s="7" t="s">
        <v>67</v>
      </c>
      <c r="G3" s="6"/>
      <c r="H3" s="172" t="s">
        <v>15</v>
      </c>
      <c r="I3" s="173"/>
      <c r="J3" s="173"/>
      <c r="K3" s="173"/>
      <c r="L3" s="173"/>
      <c r="M3" s="173"/>
    </row>
    <row r="4" spans="1:16" s="1" customFormat="1" ht="20.45" customHeight="1">
      <c r="A4" s="167" t="s">
        <v>80</v>
      </c>
      <c r="B4" s="167"/>
      <c r="C4" s="167"/>
      <c r="D4" s="167"/>
      <c r="E4" s="13">
        <f>'Synthèse pesées'!T17+'Synthèse pesées'!T18+'Synthèse pesées'!T20+'Synthèse pesées'!T22+'Synthèse pesées'!T28+'Synthèse pesées'!T30+'Synthèse pesées'!T32</f>
        <v>0</v>
      </c>
      <c r="F4" s="10" t="e">
        <f ca="1">(('Synthèse pesées'!T17*1000)/'Synthèse pesées'!T13)+((('Synthèse pesées'!T18+'Synthèse pesées'!T20+'Synthèse pesées'!T22+'Synthèse pesées'!T28+'Synthèse pesées'!T30+'Synthèse pesées'!T32)*1000)/('Synthèse pesées'!T14+'Synthèse pesées'!T15))</f>
        <v>#DIV/0!</v>
      </c>
      <c r="G4" s="9"/>
      <c r="H4" s="179" t="s">
        <v>65</v>
      </c>
      <c r="I4" s="180"/>
      <c r="J4" s="180"/>
      <c r="K4" s="180"/>
      <c r="L4" s="180"/>
      <c r="M4" s="94" t="e">
        <f>((E4/'Synthèse pesées'!B12)*365)/1000</f>
        <v>#DIV/0!</v>
      </c>
      <c r="N4" s="12"/>
      <c r="O4" s="59"/>
      <c r="P4" s="59"/>
    </row>
    <row r="5" spans="1:16" s="1" customFormat="1" ht="19.149999999999999" customHeight="1">
      <c r="A5" s="167" t="s">
        <v>81</v>
      </c>
      <c r="B5" s="167"/>
      <c r="C5" s="167"/>
      <c r="D5" s="167"/>
      <c r="E5" s="13">
        <f>('Synthèse pesées'!T20*0.8)+SUM('Synthèse pesées'!T18, 'Synthèse pesées'!T19,'Synthèse pesées'!T21,'Synthèse pesées'!T22)+('Synthèse pesées'!T30*0.8)+SUM('Synthèse pesées'!T28,'Synthèse pesées'!T29,'Synthèse pesées'!T31,'Synthèse pesées'!T32)</f>
        <v>0</v>
      </c>
      <c r="F5" s="14" t="e">
        <f>(E5*1000)/('Synthèse pesées'!T14+'Synthèse pesées'!T15)</f>
        <v>#DIV/0!</v>
      </c>
      <c r="H5" s="181" t="s">
        <v>54</v>
      </c>
      <c r="I5" s="182"/>
      <c r="J5" s="182"/>
      <c r="K5" s="182"/>
      <c r="L5" s="182"/>
      <c r="M5" s="95" t="e">
        <f>((E5/'Synthèse pesées'!B12)*365)/1000</f>
        <v>#DIV/0!</v>
      </c>
    </row>
    <row r="6" spans="1:16" s="1" customFormat="1" ht="29.45" customHeight="1" thickBot="1">
      <c r="A6" s="169" t="s">
        <v>82</v>
      </c>
      <c r="B6" s="170"/>
      <c r="C6" s="170"/>
      <c r="D6" s="170"/>
      <c r="E6" s="171"/>
      <c r="F6" s="98">
        <v>155</v>
      </c>
      <c r="H6" s="183" t="s">
        <v>42</v>
      </c>
      <c r="I6" s="184"/>
      <c r="J6" s="184"/>
      <c r="K6" s="184"/>
      <c r="L6" s="184"/>
      <c r="M6" s="96" t="e">
        <f>(M5*1000000*0.23)/100</f>
        <v>#DIV/0!</v>
      </c>
    </row>
    <row r="7" spans="1:16" ht="13.15" customHeight="1">
      <c r="A7" s="80"/>
      <c r="B7" s="80"/>
      <c r="C7" s="80"/>
      <c r="D7" s="80"/>
      <c r="E7" s="80"/>
      <c r="F7" s="80"/>
    </row>
    <row r="8" spans="1:16" ht="22.15" customHeight="1">
      <c r="A8" s="168"/>
      <c r="B8" s="168"/>
      <c r="C8" s="168"/>
      <c r="D8" s="168"/>
      <c r="E8" s="168"/>
      <c r="F8" s="168"/>
      <c r="H8" s="175" t="s">
        <v>77</v>
      </c>
      <c r="I8" s="175"/>
      <c r="J8" s="175"/>
      <c r="K8" s="175"/>
      <c r="L8" s="175"/>
      <c r="M8" s="175"/>
    </row>
    <row r="9" spans="1:16" ht="49.9" customHeight="1">
      <c r="A9" s="164" t="s">
        <v>79</v>
      </c>
      <c r="B9" s="165"/>
      <c r="C9" s="165"/>
      <c r="D9" s="165"/>
      <c r="E9" s="61" t="s">
        <v>63</v>
      </c>
      <c r="F9" s="8" t="s">
        <v>67</v>
      </c>
      <c r="H9" s="175"/>
      <c r="I9" s="175"/>
      <c r="J9" s="175"/>
      <c r="K9" s="175"/>
      <c r="L9" s="175"/>
      <c r="M9" s="175"/>
    </row>
    <row r="10" spans="1:16" ht="22.15" customHeight="1">
      <c r="A10" s="176" t="s">
        <v>43</v>
      </c>
      <c r="B10" s="177"/>
      <c r="C10" s="177"/>
      <c r="D10" s="177"/>
      <c r="E10" s="177"/>
      <c r="F10" s="178"/>
      <c r="H10" s="175"/>
      <c r="I10" s="175"/>
      <c r="J10" s="175"/>
      <c r="K10" s="175"/>
      <c r="L10" s="175"/>
      <c r="M10" s="175"/>
    </row>
    <row r="11" spans="1:16" ht="22.15" customHeight="1">
      <c r="A11" s="206" t="s">
        <v>9</v>
      </c>
      <c r="B11" s="206"/>
      <c r="C11" s="206"/>
      <c r="D11" s="206"/>
      <c r="E11" s="69">
        <f>'Synthèse pesées'!R17</f>
        <v>0</v>
      </c>
      <c r="F11" s="69" t="e">
        <f>(E11*1000)/((SUMIF('Synthèse pesées'!C12:P12,"MIDI",'Synthèse pesées'!C13:P13)))</f>
        <v>#DIV/0!</v>
      </c>
    </row>
    <row r="12" spans="1:16" ht="22.15" customHeight="1">
      <c r="A12" s="206" t="s">
        <v>10</v>
      </c>
      <c r="B12" s="206"/>
      <c r="C12" s="206"/>
      <c r="D12" s="206"/>
      <c r="E12" s="69">
        <f>'Synthèse pesées'!S17</f>
        <v>0</v>
      </c>
      <c r="F12" s="69" t="e">
        <f>(E12*1000)/SUMIF('Synthèse pesées'!C12:P12,"SOIR",'Synthèse pesées'!C13:P13)</f>
        <v>#DIV/0!</v>
      </c>
      <c r="H12" s="174" t="s">
        <v>76</v>
      </c>
      <c r="I12" s="174"/>
      <c r="J12" s="174"/>
      <c r="K12" s="174"/>
      <c r="L12" s="174"/>
      <c r="M12" s="174"/>
    </row>
    <row r="13" spans="1:16" ht="22.15" customHeight="1">
      <c r="A13" s="191" t="str">
        <f>IF('Synthèse pesées'!B12="","Sur la campagne de pesée",CONCATENATE("Sur les "," ",'Synthèse pesées'!B12," ","jours de pesée"))</f>
        <v>Sur la campagne de pesée</v>
      </c>
      <c r="B13" s="191"/>
      <c r="C13" s="191"/>
      <c r="D13" s="191"/>
      <c r="E13" s="76">
        <f>SUM(E11:E12)</f>
        <v>0</v>
      </c>
      <c r="F13" s="77" t="e">
        <f>SUM('Synthèse pesées'!C17:P17)*1000/SUM('Synthèse pesées'!C13:P13)</f>
        <v>#DIV/0!</v>
      </c>
      <c r="H13" s="174"/>
      <c r="I13" s="174"/>
      <c r="J13" s="174"/>
      <c r="K13" s="174"/>
      <c r="L13" s="174"/>
      <c r="M13" s="174"/>
    </row>
    <row r="14" spans="1:16" ht="14.45" customHeight="1">
      <c r="A14" s="3"/>
      <c r="B14" s="3"/>
      <c r="C14" s="3"/>
      <c r="D14" s="3"/>
      <c r="E14" s="4"/>
      <c r="F14" s="4"/>
    </row>
    <row r="15" spans="1:16" ht="76.900000000000006" customHeight="1">
      <c r="A15" s="164" t="s">
        <v>79</v>
      </c>
      <c r="B15" s="165"/>
      <c r="C15" s="165"/>
      <c r="D15" s="165"/>
      <c r="E15" s="61" t="s">
        <v>63</v>
      </c>
      <c r="F15" s="8" t="s">
        <v>67</v>
      </c>
      <c r="H15" s="164" t="s">
        <v>64</v>
      </c>
      <c r="I15" s="165"/>
      <c r="J15" s="165"/>
      <c r="K15" s="165"/>
      <c r="L15" s="61" t="s">
        <v>63</v>
      </c>
      <c r="M15" s="8" t="s">
        <v>67</v>
      </c>
    </row>
    <row r="16" spans="1:16" ht="21" customHeight="1">
      <c r="A16" s="203" t="s">
        <v>55</v>
      </c>
      <c r="B16" s="204"/>
      <c r="C16" s="204"/>
      <c r="D16" s="204"/>
      <c r="E16" s="204"/>
      <c r="F16" s="205"/>
      <c r="H16" s="203" t="s">
        <v>55</v>
      </c>
      <c r="I16" s="204"/>
      <c r="J16" s="204"/>
      <c r="K16" s="204"/>
      <c r="L16" s="204"/>
      <c r="M16" s="205"/>
    </row>
    <row r="17" spans="1:14" ht="16.899999999999999" customHeight="1">
      <c r="A17" s="158" t="s">
        <v>9</v>
      </c>
      <c r="B17" s="159"/>
      <c r="C17" s="159"/>
      <c r="D17" s="160"/>
      <c r="E17" s="69">
        <f>'Synthèse pesées'!R18</f>
        <v>0</v>
      </c>
      <c r="F17" s="60" t="e">
        <f>(E17*1000)/('Synthèse pesées'!R14+'Synthèse pesées'!R15)</f>
        <v>#DIV/0!</v>
      </c>
      <c r="H17" s="192" t="s">
        <v>9</v>
      </c>
      <c r="I17" s="192"/>
      <c r="J17" s="192"/>
      <c r="K17" s="192"/>
      <c r="L17" s="68">
        <f>'Synthèse pesées'!R28</f>
        <v>0</v>
      </c>
      <c r="M17" s="68" t="e">
        <f>(L17*1000)/('Synthèse pesées'!R14+'Synthèse pesées'!R15)</f>
        <v>#DIV/0!</v>
      </c>
    </row>
    <row r="18" spans="1:14" ht="14.45" customHeight="1">
      <c r="A18" s="161" t="s">
        <v>69</v>
      </c>
      <c r="B18" s="162"/>
      <c r="C18" s="162"/>
      <c r="D18" s="163"/>
      <c r="E18" s="69">
        <f>'Synthèse pesées'!S18</f>
        <v>0</v>
      </c>
      <c r="F18" s="60" t="e">
        <f>(E18*1000)/('Synthèse pesées'!S14+'Synthèse pesées'!S15)</f>
        <v>#DIV/0!</v>
      </c>
      <c r="H18" s="206" t="s">
        <v>10</v>
      </c>
      <c r="I18" s="206"/>
      <c r="J18" s="206"/>
      <c r="K18" s="206"/>
      <c r="L18" s="60">
        <f>'Synthèse pesées'!S28</f>
        <v>0</v>
      </c>
      <c r="M18" s="60" t="e">
        <f>(L18*1000)/('Synthèse pesées'!S14+'Synthèse pesées'!S15)</f>
        <v>#DIV/0!</v>
      </c>
    </row>
    <row r="19" spans="1:14" ht="16.899999999999999" customHeight="1">
      <c r="A19" s="191" t="str">
        <f>IF('Synthèse pesées'!B12="","Sur la campagne de pesée",CONCATENATE("Sur les "," ",'Synthèse pesées'!B12," ","jours de pesée"))</f>
        <v>Sur la campagne de pesée</v>
      </c>
      <c r="B19" s="191"/>
      <c r="C19" s="191"/>
      <c r="D19" s="191"/>
      <c r="E19" s="76">
        <f>SUM(E17:E18)</f>
        <v>0</v>
      </c>
      <c r="F19" s="77" t="e">
        <f>(E19*1000)/SUM('Synthèse pesées'!T14:T15)</f>
        <v>#DIV/0!</v>
      </c>
      <c r="H19" s="185" t="str">
        <f>IF('Synthèse pesées'!B12="","Sur la campagne de pesée",CONCATENATE("Sur les "," ",'Synthèse pesées'!B12," ","jours de pesée"))</f>
        <v>Sur la campagne de pesée</v>
      </c>
      <c r="I19" s="186"/>
      <c r="J19" s="186"/>
      <c r="K19" s="187"/>
      <c r="L19" s="76">
        <f>SUM(L17:L18)</f>
        <v>0</v>
      </c>
      <c r="M19" s="77" t="e">
        <f>(L19*1000)/SUM('Synthèse pesées'!T15)</f>
        <v>#DIV/0!</v>
      </c>
    </row>
    <row r="20" spans="1:14" ht="19.149999999999999" customHeight="1">
      <c r="A20" s="200" t="s">
        <v>56</v>
      </c>
      <c r="B20" s="201"/>
      <c r="C20" s="201"/>
      <c r="D20" s="201"/>
      <c r="E20" s="201"/>
      <c r="F20" s="202"/>
      <c r="H20" s="200" t="s">
        <v>56</v>
      </c>
      <c r="I20" s="201"/>
      <c r="J20" s="201"/>
      <c r="K20" s="201"/>
      <c r="L20" s="201"/>
      <c r="M20" s="202"/>
    </row>
    <row r="21" spans="1:14" ht="15" customHeight="1">
      <c r="A21" s="193" t="s">
        <v>9</v>
      </c>
      <c r="B21" s="194"/>
      <c r="C21" s="194"/>
      <c r="D21" s="195"/>
      <c r="E21" s="69">
        <f>'Synthèse pesées'!R20</f>
        <v>0</v>
      </c>
      <c r="F21" s="60" t="e">
        <f>(E21*1000)/('Synthèse pesées'!R14+'Synthèse pesées'!R15)</f>
        <v>#DIV/0!</v>
      </c>
      <c r="H21" s="188" t="s">
        <v>9</v>
      </c>
      <c r="I21" s="189"/>
      <c r="J21" s="189"/>
      <c r="K21" s="190"/>
      <c r="L21" s="69">
        <f>'Synthèse pesées'!R30</f>
        <v>0</v>
      </c>
      <c r="M21" s="60" t="e">
        <f>(L21*1000)/('Synthèse pesées'!R14+'Synthèse pesées'!R15)</f>
        <v>#DIV/0!</v>
      </c>
    </row>
    <row r="22" spans="1:14" ht="15" customHeight="1">
      <c r="A22" s="188" t="s">
        <v>10</v>
      </c>
      <c r="B22" s="189"/>
      <c r="C22" s="189"/>
      <c r="D22" s="190"/>
      <c r="E22" s="69">
        <f>'Synthèse pesées'!S20</f>
        <v>0</v>
      </c>
      <c r="F22" s="60" t="e">
        <f>(E22*1000)/('Synthèse pesées'!S14+'Synthèse pesées'!S15)</f>
        <v>#DIV/0!</v>
      </c>
      <c r="H22" s="188" t="s">
        <v>10</v>
      </c>
      <c r="I22" s="189"/>
      <c r="J22" s="189"/>
      <c r="K22" s="190"/>
      <c r="L22" s="69">
        <f>'Synthèse pesées'!S30</f>
        <v>0</v>
      </c>
      <c r="M22" s="60" t="e">
        <f>(L22*1000)/('Synthèse pesées'!S14+'Synthèse pesées'!S15)</f>
        <v>#DIV/0!</v>
      </c>
    </row>
    <row r="23" spans="1:14" ht="14.45" customHeight="1">
      <c r="A23" s="191" t="str">
        <f>IF('Synthèse pesées'!B12="","Sur la campagne de pesée",CONCATENATE("Sur les "," ",'Synthèse pesées'!B12," ","jours de pesée"))</f>
        <v>Sur la campagne de pesée</v>
      </c>
      <c r="B23" s="191"/>
      <c r="C23" s="191"/>
      <c r="D23" s="191"/>
      <c r="E23" s="76">
        <f>SUM(E21:E22)</f>
        <v>0</v>
      </c>
      <c r="F23" s="77" t="e">
        <f>(E23*1000)/SUM('Synthèse pesées'!T14:T15)</f>
        <v>#DIV/0!</v>
      </c>
      <c r="H23" s="199" t="str">
        <f>IF('Synthèse pesées'!B12="","Sur la campagne de pesée",CONCATENATE("Sur les "," ",'Synthèse pesées'!B12," ","jours de pesée"))</f>
        <v>Sur la campagne de pesée</v>
      </c>
      <c r="I23" s="199"/>
      <c r="J23" s="199"/>
      <c r="K23" s="185"/>
      <c r="L23" s="76">
        <f>SUM(L21:L22)</f>
        <v>0</v>
      </c>
      <c r="M23" s="77" t="e">
        <f>(L23*1000)/SUM('Synthèse pesées'!T15)</f>
        <v>#DIV/0!</v>
      </c>
    </row>
    <row r="24" spans="1:14" ht="15.6" customHeight="1">
      <c r="H24" s="2"/>
      <c r="I24" s="2"/>
      <c r="J24" s="2"/>
      <c r="K24" s="2"/>
      <c r="L24" s="2"/>
      <c r="M24" s="97"/>
    </row>
    <row r="25" spans="1:14" ht="40.15" customHeight="1">
      <c r="A25" s="164" t="s">
        <v>57</v>
      </c>
      <c r="B25" s="165"/>
      <c r="C25" s="165"/>
      <c r="D25" s="165"/>
      <c r="E25" s="61" t="s">
        <v>68</v>
      </c>
      <c r="F25" s="8" t="s">
        <v>67</v>
      </c>
      <c r="H25" s="164" t="s">
        <v>58</v>
      </c>
      <c r="I25" s="165"/>
      <c r="J25" s="165"/>
      <c r="K25" s="165"/>
      <c r="L25" s="61" t="s">
        <v>63</v>
      </c>
      <c r="M25" s="8" t="s">
        <v>67</v>
      </c>
    </row>
    <row r="26" spans="1:14" ht="19.899999999999999" customHeight="1">
      <c r="A26" s="192" t="s">
        <v>70</v>
      </c>
      <c r="B26" s="192"/>
      <c r="C26" s="192"/>
      <c r="D26" s="192"/>
      <c r="E26" s="69">
        <f>('Synthèse pesées'!R19+'Synthèse pesées'!R29)</f>
        <v>0</v>
      </c>
      <c r="F26" s="66" t="e">
        <f>(E26*1000)/('Synthèse pesées'!R14+'Synthèse pesées'!R15)</f>
        <v>#DIV/0!</v>
      </c>
      <c r="H26" s="193" t="s">
        <v>74</v>
      </c>
      <c r="I26" s="194"/>
      <c r="J26" s="194"/>
      <c r="K26" s="194"/>
      <c r="L26" s="69">
        <f>('Synthèse pesées'!R22+'Synthèse pesées'!R32)</f>
        <v>0</v>
      </c>
      <c r="M26" s="66" t="e">
        <f>(L26*1000)/('Synthèse pesées'!R14+'Synthèse pesées'!R15)</f>
        <v>#DIV/0!</v>
      </c>
      <c r="N26" s="64"/>
    </row>
    <row r="27" spans="1:14" ht="19.899999999999999" customHeight="1">
      <c r="A27" s="192" t="s">
        <v>71</v>
      </c>
      <c r="B27" s="192"/>
      <c r="C27" s="192"/>
      <c r="D27" s="192"/>
      <c r="E27" s="69">
        <f>('Synthèse pesées'!S19+'Synthèse pesées'!S29)</f>
        <v>0</v>
      </c>
      <c r="F27" s="69" t="e">
        <f>(E27*1000)/('Synthèse pesées'!S14+'Synthèse pesées'!S15)</f>
        <v>#DIV/0!</v>
      </c>
      <c r="H27" s="193" t="s">
        <v>75</v>
      </c>
      <c r="I27" s="194"/>
      <c r="J27" s="194"/>
      <c r="K27" s="194"/>
      <c r="L27" s="78">
        <f>('Synthèse pesées'!S22+'Synthèse pesées'!S32)</f>
        <v>0</v>
      </c>
      <c r="M27" s="67" t="e">
        <f>(L27*1000)/('Synthèse pesées'!S14+'Synthèse pesées'!S15)</f>
        <v>#DIV/0!</v>
      </c>
    </row>
    <row r="28" spans="1:14" ht="18.600000000000001" customHeight="1">
      <c r="A28" s="193" t="s">
        <v>72</v>
      </c>
      <c r="B28" s="194"/>
      <c r="C28" s="194"/>
      <c r="D28" s="195"/>
      <c r="E28" s="69">
        <f>('Synthèse pesées'!R21+'Synthèse pesées'!R31)</f>
        <v>0</v>
      </c>
      <c r="F28" s="66" t="e">
        <f>(E28*1000)/('Synthèse pesées'!R14+'Synthèse pesées'!R15)</f>
        <v>#DIV/0!</v>
      </c>
      <c r="H28" s="196" t="str">
        <f>IF('Synthèse pesées'!B12="","Sur la campagne de pesée",CONCATENATE("Sur les "," ",'Synthèse pesées'!B12," ","jours de pesée"))</f>
        <v>Sur la campagne de pesée</v>
      </c>
      <c r="I28" s="196"/>
      <c r="J28" s="196"/>
      <c r="K28" s="197"/>
      <c r="L28" s="76">
        <f>SUM(L26:L27)</f>
        <v>0</v>
      </c>
      <c r="M28" s="77" t="e">
        <f>(L28*1000)/SUM('Synthèse pesées'!T14:T15)</f>
        <v>#DIV/0!</v>
      </c>
    </row>
    <row r="29" spans="1:14" ht="18" customHeight="1">
      <c r="A29" s="193" t="s">
        <v>73</v>
      </c>
      <c r="B29" s="194"/>
      <c r="C29" s="194"/>
      <c r="D29" s="195"/>
      <c r="E29" s="69">
        <f>('Synthèse pesées'!S21+'Synthèse pesées'!S31)</f>
        <v>0</v>
      </c>
      <c r="F29" s="66" t="e">
        <f>(E29*1000)/('Synthèse pesées'!S14+'Synthèse pesées'!S15)</f>
        <v>#DIV/0!</v>
      </c>
    </row>
    <row r="30" spans="1:14">
      <c r="A30" s="185" t="str">
        <f>IF('Synthèse pesées'!B12="","Sur la campagne de pesée",CONCATENATE("Sur les "," ",'Synthèse pesées'!B12," ","jours de pesée"))</f>
        <v>Sur la campagne de pesée</v>
      </c>
      <c r="B30" s="186"/>
      <c r="C30" s="186"/>
      <c r="D30" s="187"/>
      <c r="E30" s="76">
        <f>SUM(E26:E29)</f>
        <v>0</v>
      </c>
      <c r="F30" s="77" t="e">
        <f>(E30*1000)/SUM('Synthèse pesées'!T14:T15)</f>
        <v>#DIV/0!</v>
      </c>
    </row>
    <row r="31" spans="1:14">
      <c r="E31" s="75"/>
    </row>
    <row r="34" spans="1:13">
      <c r="H34" s="65"/>
      <c r="I34" s="65"/>
    </row>
    <row r="35" spans="1:13">
      <c r="H35" s="11"/>
    </row>
    <row r="41" spans="1:13" s="2" customFormat="1">
      <c r="A41"/>
      <c r="B41"/>
      <c r="C41"/>
      <c r="D41"/>
      <c r="E41"/>
      <c r="F41"/>
      <c r="G41"/>
      <c r="H41"/>
      <c r="I41"/>
      <c r="J41"/>
      <c r="M41" s="97"/>
    </row>
  </sheetData>
  <sheetProtection sheet="1" objects="1" scenarios="1" formatCells="0" selectLockedCells="1"/>
  <mergeCells count="46">
    <mergeCell ref="B1:M1"/>
    <mergeCell ref="H22:K22"/>
    <mergeCell ref="H23:K23"/>
    <mergeCell ref="A20:F20"/>
    <mergeCell ref="A21:D21"/>
    <mergeCell ref="A13:D13"/>
    <mergeCell ref="H19:K19"/>
    <mergeCell ref="H20:M20"/>
    <mergeCell ref="H21:K21"/>
    <mergeCell ref="A19:D19"/>
    <mergeCell ref="H16:M16"/>
    <mergeCell ref="A11:D11"/>
    <mergeCell ref="H17:K17"/>
    <mergeCell ref="A12:D12"/>
    <mergeCell ref="H18:K18"/>
    <mergeCell ref="A16:F16"/>
    <mergeCell ref="H5:L5"/>
    <mergeCell ref="H6:L6"/>
    <mergeCell ref="A30:D30"/>
    <mergeCell ref="A22:D22"/>
    <mergeCell ref="A23:D23"/>
    <mergeCell ref="A25:D25"/>
    <mergeCell ref="H25:K25"/>
    <mergeCell ref="A26:D26"/>
    <mergeCell ref="H26:K26"/>
    <mergeCell ref="A27:D27"/>
    <mergeCell ref="H27:K27"/>
    <mergeCell ref="A28:D28"/>
    <mergeCell ref="H28:K28"/>
    <mergeCell ref="A29:D29"/>
    <mergeCell ref="A17:D17"/>
    <mergeCell ref="A18:D18"/>
    <mergeCell ref="H15:K15"/>
    <mergeCell ref="A15:D15"/>
    <mergeCell ref="B2:F2"/>
    <mergeCell ref="A3:D3"/>
    <mergeCell ref="A4:D4"/>
    <mergeCell ref="A5:D5"/>
    <mergeCell ref="A8:F8"/>
    <mergeCell ref="A6:E6"/>
    <mergeCell ref="H3:M3"/>
    <mergeCell ref="H12:M13"/>
    <mergeCell ref="H8:M10"/>
    <mergeCell ref="A9:D9"/>
    <mergeCell ref="A10:F10"/>
    <mergeCell ref="H4:L4"/>
  </mergeCells>
  <pageMargins left="0.7" right="0.7" top="0.75" bottom="0.75" header="0.3" footer="0.3"/>
  <pageSetup paperSize="9" scale="67" fitToWidth="0" orientation="landscape" r:id="rId1"/>
  <ignoredErrors>
    <ignoredError sqref="F27:F2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election activeCell="B4" sqref="B4"/>
    </sheetView>
  </sheetViews>
  <sheetFormatPr baseColWidth="10" defaultRowHeight="15"/>
  <cols>
    <col min="1" max="1" width="10.42578125" customWidth="1"/>
    <col min="2" max="2" width="69.5703125" customWidth="1"/>
  </cols>
  <sheetData>
    <row r="1" spans="1:7" ht="45" customHeight="1">
      <c r="A1" s="198" t="s">
        <v>59</v>
      </c>
      <c r="B1" s="198"/>
      <c r="C1" s="71"/>
      <c r="D1" s="71"/>
      <c r="E1" s="71"/>
      <c r="F1" s="71"/>
    </row>
    <row r="2" spans="1:7" ht="24.6" customHeight="1"/>
    <row r="3" spans="1:7" ht="18.75">
      <c r="B3" s="72" t="s">
        <v>60</v>
      </c>
      <c r="C3" s="74"/>
      <c r="D3" s="74"/>
      <c r="E3" s="74"/>
    </row>
    <row r="4" spans="1:7" ht="63" customHeight="1">
      <c r="A4" s="70"/>
      <c r="B4" s="70" t="s">
        <v>62</v>
      </c>
      <c r="C4" s="58"/>
      <c r="D4" s="58"/>
      <c r="E4" s="58"/>
      <c r="F4" s="58"/>
      <c r="G4" s="58"/>
    </row>
    <row r="5" spans="1:7" ht="42" customHeight="1">
      <c r="A5" s="70"/>
      <c r="B5" s="70" t="s">
        <v>66</v>
      </c>
      <c r="C5" s="58"/>
      <c r="D5" s="58"/>
      <c r="E5" s="58"/>
      <c r="F5" s="58"/>
      <c r="G5" s="58"/>
    </row>
    <row r="6" spans="1:7" ht="16.899999999999999" customHeight="1">
      <c r="A6" s="70"/>
      <c r="B6" s="70"/>
      <c r="C6" s="58"/>
      <c r="D6" s="58"/>
      <c r="E6" s="58"/>
      <c r="F6" s="58"/>
      <c r="G6" s="58"/>
    </row>
    <row r="7" spans="1:7" ht="18.75">
      <c r="B7" s="72" t="s">
        <v>61</v>
      </c>
    </row>
    <row r="8" spans="1:7" ht="82.9" customHeight="1">
      <c r="A8" s="70"/>
      <c r="B8" s="73" t="s">
        <v>83</v>
      </c>
    </row>
    <row r="9" spans="1:7" ht="37.9" customHeight="1">
      <c r="B9" s="73" t="s">
        <v>53</v>
      </c>
    </row>
  </sheetData>
  <sheetProtection sheet="1" objects="1" scenarios="1"/>
  <mergeCells count="1">
    <mergeCell ref="A1:B1"/>
  </mergeCell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Synthèse pesées</vt:lpstr>
      <vt:lpstr>Analyse automatique</vt:lpstr>
      <vt:lpstr>Définitions</vt:lpstr>
      <vt:lpstr>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2021-07-08T09:47:25Z</dcterms:modified>
</cp:coreProperties>
</file>